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30" windowWidth="12120" windowHeight="7260" tabRatio="594" activeTab="0"/>
  </bookViews>
  <sheets>
    <sheet name="Sheet1" sheetId="1" r:id="rId1"/>
  </sheets>
  <definedNames>
    <definedName name="_xlnm.Print_Area" localSheetId="0">'Sheet1'!$A$1:$BJ$88</definedName>
    <definedName name="_xlnm.Print_Titles" localSheetId="0">'Sheet1'!$A:$C,'Sheet1'!$1:$2</definedName>
  </definedNames>
  <calcPr fullCalcOnLoad="1"/>
</workbook>
</file>

<file path=xl/sharedStrings.xml><?xml version="1.0" encoding="utf-8"?>
<sst xmlns="http://schemas.openxmlformats.org/spreadsheetml/2006/main" count="255" uniqueCount="121">
  <si>
    <t>S.NO.</t>
  </si>
  <si>
    <t>STAFF CODE</t>
  </si>
  <si>
    <t>NAME OF THE EMPLOYEE</t>
  </si>
  <si>
    <t xml:space="preserve">PAY BAND </t>
  </si>
  <si>
    <t>NO  OF POST SANCTIONED</t>
  </si>
  <si>
    <t>STAFF IN POSITION</t>
  </si>
  <si>
    <t>NO. OF DAYS</t>
  </si>
  <si>
    <t>PAY  IN PAY BAND</t>
  </si>
  <si>
    <t>GRADE PAY</t>
  </si>
  <si>
    <t>TRANSPORT  ALLOWANCE</t>
  </si>
  <si>
    <t>DA ON TRANSPORT  ALLOWANCE</t>
  </si>
  <si>
    <t>HOUSE RENT ALLOWANCE/ D.HRA</t>
  </si>
  <si>
    <t>PERSONAL PAY</t>
  </si>
  <si>
    <t>NEW  PEN. SCHEME (MS)</t>
  </si>
  <si>
    <t>M/S  (CPF)</t>
  </si>
  <si>
    <t>CASH  HANDLING ALLOWANCE</t>
  </si>
  <si>
    <t>CONVEY. ALLOWANCE(FIXED)</t>
  </si>
  <si>
    <t>WASHING ALLOW.</t>
  </si>
  <si>
    <t>HILL AREA ALLOWANCE</t>
  </si>
  <si>
    <t>TRIBAL AREA ALLOWANCE</t>
  </si>
  <si>
    <t>HARD AREA ALLOWANCE</t>
  </si>
  <si>
    <t>ISLAND SPECIAL ALLOWANCE</t>
  </si>
  <si>
    <t>SPECIAL DUTY ALLOWANCE</t>
  </si>
  <si>
    <t>REMOTE LOCALITY ALLOWANCE</t>
  </si>
  <si>
    <t>BAD CLIMATE ALLOWANCE</t>
  </si>
  <si>
    <t>OTHER ALLOWANCE</t>
  </si>
  <si>
    <t>GROSS TOTAL</t>
  </si>
  <si>
    <t>INCOME TAX</t>
  </si>
  <si>
    <t>PROFESSIONAL TAX</t>
  </si>
  <si>
    <t>LICENCE FEES</t>
  </si>
  <si>
    <t>ELEC. /WATER CHARGES</t>
  </si>
  <si>
    <t>NEW PENSION SCHEME(MS)</t>
  </si>
  <si>
    <t>NEW PENSION SCHEME(OWN SHARE)</t>
  </si>
  <si>
    <t xml:space="preserve"> COOP. SOCIETY</t>
  </si>
  <si>
    <t xml:space="preserve">CONV. ADV. INTERST RECOVERY </t>
  </si>
  <si>
    <t xml:space="preserve"> INSTALLMENT  NO.</t>
  </si>
  <si>
    <t>HOUSE BUILDING ADVANCE/INTEREST</t>
  </si>
  <si>
    <t>DEPUTATIONIST RECOVERY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</si>
  <si>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</si>
  <si>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</si>
  <si>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</si>
  <si>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</si>
  <si>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</si>
  <si>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</si>
  <si>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</si>
  <si>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ADV./INTERST  RECOVERY </t>
  </si>
  <si>
    <t>KVS EMPLOYEES WELFARE SCHEME</t>
  </si>
  <si>
    <t>FESTIVAL ADVANCE</t>
  </si>
  <si>
    <t>LICENCE FEES ( KVS BUILDING)</t>
  </si>
  <si>
    <t>REC. OF OVERPAYMENT (Pay &amp; Allowance)</t>
  </si>
  <si>
    <t>CGHS RECOVERY</t>
  </si>
  <si>
    <t xml:space="preserve"> OTHER RECEIPTS</t>
  </si>
  <si>
    <t>TOTAL DEDS.</t>
  </si>
  <si>
    <t>NET AMOUNT.</t>
  </si>
  <si>
    <t>REMARKS</t>
  </si>
  <si>
    <t>DEARNESS ALLOW.</t>
  </si>
  <si>
    <t>LDC</t>
  </si>
  <si>
    <t>5200-20200+2400</t>
  </si>
  <si>
    <t>BHAGWATI ASOWAL</t>
  </si>
  <si>
    <t>5200-20200+1900</t>
  </si>
  <si>
    <t>BHAGWATI BHANDARI</t>
  </si>
  <si>
    <t>K.K. DUBEY</t>
  </si>
  <si>
    <t>K.M. SUNNY</t>
  </si>
  <si>
    <t>5200-20200+2000</t>
  </si>
  <si>
    <t>KAVITA RAWAT</t>
  </si>
  <si>
    <t>OM PARKASH - LDC</t>
  </si>
  <si>
    <t>RAJ KALI</t>
  </si>
  <si>
    <t>RAJEEV BAJAJ</t>
  </si>
  <si>
    <t>RAKESH KUMAR (R&amp;I)</t>
  </si>
  <si>
    <t>RAMESHWAR</t>
  </si>
  <si>
    <t>RITA BADHWAR</t>
  </si>
  <si>
    <t>SEEMA VERMA</t>
  </si>
  <si>
    <t>SUCY JOHN</t>
  </si>
  <si>
    <t>SUNITA KAUL</t>
  </si>
  <si>
    <t>MAN SINGH RAWAT</t>
  </si>
  <si>
    <t>ANJU SHARMA</t>
  </si>
  <si>
    <t>GOBIND SINGH</t>
  </si>
  <si>
    <t>STAFF CAR DRIVER</t>
  </si>
  <si>
    <t>5200-20200+2800</t>
  </si>
  <si>
    <t>BISHNU CHARAN MOHARANA</t>
  </si>
  <si>
    <t>CH.GAYATRI JAYA</t>
  </si>
  <si>
    <t>0</t>
  </si>
  <si>
    <t>VARUN KUMAR</t>
  </si>
  <si>
    <t>POOJA RANI</t>
  </si>
  <si>
    <t>REKHA PANDEY</t>
  </si>
  <si>
    <t>NEETU KUMARI</t>
  </si>
  <si>
    <t>RITU BAJAJ</t>
  </si>
  <si>
    <t>VED PRAKASH KATARIA</t>
  </si>
  <si>
    <t>ANIL KUMAR SHARMA</t>
  </si>
  <si>
    <t>GUNIRAM</t>
  </si>
  <si>
    <t>AJENDRA KUMAR</t>
  </si>
  <si>
    <t>AZIMUSHAN ALI KHAN</t>
  </si>
  <si>
    <t>DEEPAK KUMAR</t>
  </si>
  <si>
    <t xml:space="preserve">DEVENDER KUMAR </t>
  </si>
  <si>
    <t>VINAY KUMAR PANDEY</t>
  </si>
  <si>
    <t>JAGDISH NARAIN</t>
  </si>
  <si>
    <t>HARISH KUMAR VERMA</t>
  </si>
  <si>
    <t>AZAD SINGH</t>
  </si>
  <si>
    <t>PRAVEEN KUMAR</t>
  </si>
  <si>
    <t>DEEPAK KUMAR SHRIVASTAVA</t>
  </si>
  <si>
    <t>GAJRAJ SINGH RAWAL</t>
  </si>
  <si>
    <t xml:space="preserve">MEDHAVI </t>
  </si>
  <si>
    <t>SHAITAN SINGH JAAT</t>
  </si>
  <si>
    <t>LEENA OBEROI</t>
  </si>
  <si>
    <t>DEEPAK SINGH RAWAT</t>
  </si>
  <si>
    <t>SHIPRA SAINI</t>
  </si>
  <si>
    <t>POONAM THAPA</t>
  </si>
  <si>
    <t>SHAIPA BABBAR</t>
  </si>
  <si>
    <t>8/10</t>
  </si>
  <si>
    <t>VINOD KUMAR</t>
  </si>
  <si>
    <t>PREETI</t>
  </si>
  <si>
    <t>9/10</t>
  </si>
  <si>
    <t>PAYBILL FOR THE MONTH OF JUNE,2015</t>
  </si>
  <si>
    <t>PAY FOR HE MONTH OFJUNE ,2015</t>
  </si>
  <si>
    <t>SHWETA</t>
  </si>
  <si>
    <t>11/30</t>
  </si>
  <si>
    <t>5/10</t>
  </si>
  <si>
    <t>10/10</t>
  </si>
  <si>
    <t>3/10</t>
  </si>
  <si>
    <t>7/8</t>
  </si>
  <si>
    <t>2/4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</si>
</sst>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0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vertical="justify" textRotation="90" wrapText="1"/>
    </xf>
    <xf numFmtId="0" fontId="1" fillId="0" borderId="11" xfId="0" applyFont="1" applyBorder="1" applyAlignment="1">
      <alignment vertical="center" textRotation="90" wrapText="1"/>
    </xf>
    <xf numFmtId="0" fontId="3" fillId="0" borderId="11" xfId="0" applyFont="1" applyBorder="1" applyAlignment="1">
      <alignment vertical="center" textRotation="90" wrapText="1"/>
    </xf>
    <xf numFmtId="0" fontId="3" fillId="0" borderId="11" xfId="0" applyFont="1" applyBorder="1" applyAlignment="1">
      <alignment vertical="justify" textRotation="90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2" fillId="33" borderId="11" xfId="0" applyFont="1" applyFill="1" applyBorder="1" applyAlignment="1">
      <alignment vertical="center" textRotation="90" wrapText="1"/>
    </xf>
    <xf numFmtId="1" fontId="0" fillId="33" borderId="0" xfId="0" applyNumberFormat="1" applyFill="1" applyBorder="1" applyAlignment="1">
      <alignment horizontal="right" vertical="top" wrapText="1"/>
    </xf>
    <xf numFmtId="0" fontId="0" fillId="33" borderId="0" xfId="0" applyFill="1" applyBorder="1" applyAlignment="1">
      <alignment vertical="top" wrapText="1"/>
    </xf>
    <xf numFmtId="0" fontId="1" fillId="33" borderId="10" xfId="0" applyFont="1" applyFill="1" applyBorder="1" applyAlignment="1">
      <alignment vertical="center" textRotation="90" wrapText="1"/>
    </xf>
    <xf numFmtId="0" fontId="0" fillId="33" borderId="0" xfId="0" applyFill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" fontId="31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73"/>
  <sheetViews>
    <sheetView tabSelected="1" view="pageBreakPreview" zoomScale="115" zoomScaleSheetLayoutView="115" zoomScalePageLayoutView="0" workbookViewId="0" topLeftCell="A1">
      <pane xSplit="4" ySplit="1" topLeftCell="A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" sqref="C2"/>
    </sheetView>
  </sheetViews>
  <sheetFormatPr defaultColWidth="10.140625" defaultRowHeight="12.75"/>
  <cols>
    <col min="1" max="1" width="3.7109375" style="9" customWidth="1"/>
    <col min="2" max="2" width="12.7109375" style="9" customWidth="1"/>
    <col min="3" max="3" width="27.7109375" style="20" customWidth="1"/>
    <col min="4" max="4" width="10.57421875" style="20" customWidth="1"/>
    <col min="5" max="5" width="21.28125" style="9" hidden="1" customWidth="1"/>
    <col min="6" max="6" width="5.7109375" style="9" hidden="1" customWidth="1"/>
    <col min="7" max="7" width="5.421875" style="9" hidden="1" customWidth="1"/>
    <col min="8" max="8" width="8.140625" style="9" hidden="1" customWidth="1"/>
    <col min="9" max="9" width="11.00390625" style="9" hidden="1" customWidth="1"/>
    <col min="10" max="10" width="9.8515625" style="9" hidden="1" customWidth="1"/>
    <col min="11" max="11" width="10.00390625" style="9" hidden="1" customWidth="1"/>
    <col min="12" max="12" width="9.57421875" style="9" hidden="1" customWidth="1"/>
    <col min="13" max="13" width="9.140625" style="9" hidden="1" customWidth="1"/>
    <col min="14" max="14" width="9.421875" style="9" hidden="1" customWidth="1"/>
    <col min="15" max="15" width="7.421875" style="9" hidden="1" customWidth="1"/>
    <col min="16" max="16" width="8.28125" style="9" hidden="1" customWidth="1"/>
    <col min="17" max="17" width="6.8515625" style="9" hidden="1" customWidth="1"/>
    <col min="18" max="18" width="6.7109375" style="9" hidden="1" customWidth="1"/>
    <col min="19" max="19" width="7.28125" style="9" hidden="1" customWidth="1"/>
    <col min="20" max="20" width="5.00390625" style="9" hidden="1" customWidth="1"/>
    <col min="21" max="22" width="6.421875" style="9" hidden="1" customWidth="1"/>
    <col min="23" max="24" width="5.57421875" style="9" hidden="1" customWidth="1"/>
    <col min="25" max="25" width="5.28125" style="9" hidden="1" customWidth="1"/>
    <col min="26" max="26" width="5.140625" style="9" hidden="1" customWidth="1"/>
    <col min="27" max="27" width="5.28125" style="9" hidden="1" customWidth="1"/>
    <col min="28" max="28" width="7.57421875" style="9" hidden="1" customWidth="1"/>
    <col min="29" max="29" width="10.28125" style="14" bestFit="1" customWidth="1"/>
    <col min="30" max="30" width="6.7109375" style="9" hidden="1" customWidth="1"/>
    <col min="31" max="31" width="6.140625" style="9" hidden="1" customWidth="1"/>
    <col min="32" max="32" width="6.8515625" style="9" hidden="1" customWidth="1"/>
    <col min="33" max="33" width="7.57421875" style="9" hidden="1" customWidth="1"/>
    <col min="34" max="34" width="8.421875" style="9" hidden="1" customWidth="1"/>
    <col min="35" max="35" width="8.57421875" style="9" hidden="1" customWidth="1"/>
    <col min="36" max="36" width="9.00390625" style="9" hidden="1" customWidth="1"/>
    <col min="37" max="37" width="7.140625" style="9" hidden="1" customWidth="1"/>
    <col min="38" max="38" width="7.28125" style="9" hidden="1" customWidth="1"/>
    <col min="39" max="39" width="8.140625" style="9" hidden="1" customWidth="1"/>
    <col min="40" max="40" width="7.00390625" style="9" hidden="1" customWidth="1"/>
    <col min="41" max="41" width="5.7109375" style="9" hidden="1" customWidth="1"/>
    <col min="42" max="42" width="5.8515625" style="9" hidden="1" customWidth="1"/>
    <col min="43" max="43" width="10.57421875" style="9" hidden="1" customWidth="1"/>
    <col min="44" max="44" width="7.8515625" style="9" hidden="1" customWidth="1"/>
    <col min="45" max="45" width="6.7109375" style="9" hidden="1" customWidth="1"/>
    <col min="46" max="46" width="6.421875" style="9" hidden="1" customWidth="1"/>
    <col min="47" max="47" width="6.140625" style="9" hidden="1" customWidth="1"/>
    <col min="48" max="48" width="7.7109375" style="9" hidden="1" customWidth="1"/>
    <col min="49" max="49" width="6.140625" style="9" hidden="1" customWidth="1"/>
    <col min="50" max="50" width="6.8515625" style="9" hidden="1" customWidth="1"/>
    <col min="51" max="51" width="8.421875" style="9" hidden="1" customWidth="1"/>
    <col min="52" max="52" width="7.421875" style="9" hidden="1" customWidth="1"/>
    <col min="53" max="53" width="8.00390625" style="9" hidden="1" customWidth="1"/>
    <col min="54" max="54" width="7.8515625" style="9" hidden="1" customWidth="1"/>
    <col min="55" max="56" width="5.57421875" style="9" hidden="1" customWidth="1"/>
    <col min="57" max="57" width="7.57421875" style="9" hidden="1" customWidth="1"/>
    <col min="58" max="59" width="6.421875" style="9" hidden="1" customWidth="1"/>
    <col min="60" max="60" width="9.140625" style="14" hidden="1" customWidth="1"/>
    <col min="61" max="61" width="9.57421875" style="14" hidden="1" customWidth="1"/>
    <col min="62" max="62" width="6.140625" style="9" hidden="1" customWidth="1"/>
    <col min="63" max="16384" width="10.140625" style="9" customWidth="1"/>
  </cols>
  <sheetData>
    <row r="1" spans="1:72" ht="26.25" customHeight="1">
      <c r="A1" s="36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6" t="s">
        <v>113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6" t="s">
        <v>112</v>
      </c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S1" s="14"/>
      <c r="BT1" s="14"/>
    </row>
    <row r="2" spans="1:62" ht="146.25">
      <c r="A2" s="1" t="s">
        <v>0</v>
      </c>
      <c r="B2" s="1" t="s">
        <v>1</v>
      </c>
      <c r="C2" s="19" t="s">
        <v>2</v>
      </c>
      <c r="D2" s="19"/>
      <c r="E2" s="2" t="s">
        <v>3</v>
      </c>
      <c r="F2" s="3" t="s">
        <v>4</v>
      </c>
      <c r="G2" s="3" t="s">
        <v>5</v>
      </c>
      <c r="H2" s="1" t="s">
        <v>6</v>
      </c>
      <c r="I2" s="1" t="s">
        <v>7</v>
      </c>
      <c r="J2" s="1" t="s">
        <v>8</v>
      </c>
      <c r="K2" s="1" t="s">
        <v>55</v>
      </c>
      <c r="L2" s="1" t="s">
        <v>9</v>
      </c>
      <c r="M2" s="1" t="s">
        <v>10</v>
      </c>
      <c r="N2" s="1" t="s">
        <v>11</v>
      </c>
      <c r="O2" s="4" t="s">
        <v>12</v>
      </c>
      <c r="P2" s="5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12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8" t="s">
        <v>34</v>
      </c>
      <c r="AL2" s="8" t="s">
        <v>35</v>
      </c>
      <c r="AM2" s="7" t="s">
        <v>36</v>
      </c>
      <c r="AN2" s="8" t="s">
        <v>35</v>
      </c>
      <c r="AO2" s="8" t="s">
        <v>37</v>
      </c>
      <c r="AP2" s="8" t="s">
        <v>38</v>
      </c>
      <c r="AQ2" s="7" t="s">
        <v>39</v>
      </c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8" t="s">
        <v>35</v>
      </c>
      <c r="AX2" s="8" t="s">
        <v>45</v>
      </c>
      <c r="AY2" s="8" t="s">
        <v>35</v>
      </c>
      <c r="AZ2" s="8" t="s">
        <v>46</v>
      </c>
      <c r="BA2" s="7" t="s">
        <v>47</v>
      </c>
      <c r="BB2" s="8" t="s">
        <v>35</v>
      </c>
      <c r="BC2" s="7" t="s">
        <v>48</v>
      </c>
      <c r="BD2" s="7" t="s">
        <v>30</v>
      </c>
      <c r="BE2" s="7" t="s">
        <v>49</v>
      </c>
      <c r="BF2" s="7" t="s">
        <v>50</v>
      </c>
      <c r="BG2" s="8" t="s">
        <v>51</v>
      </c>
      <c r="BH2" s="15" t="s">
        <v>52</v>
      </c>
      <c r="BI2" s="15" t="s">
        <v>53</v>
      </c>
      <c r="BJ2" s="1" t="s">
        <v>54</v>
      </c>
    </row>
    <row r="3" spans="1:75" s="21" customFormat="1" ht="21.75" customHeight="1">
      <c r="A3" s="23">
        <v>1</v>
      </c>
      <c r="B3" s="25">
        <v>1129</v>
      </c>
      <c r="C3" s="28" t="s">
        <v>61</v>
      </c>
      <c r="D3" s="28" t="s">
        <v>56</v>
      </c>
      <c r="E3" s="24" t="s">
        <v>57</v>
      </c>
      <c r="F3" s="28"/>
      <c r="G3" s="28"/>
      <c r="H3" s="25">
        <v>30</v>
      </c>
      <c r="I3" s="29">
        <v>10290</v>
      </c>
      <c r="J3" s="25">
        <v>2400</v>
      </c>
      <c r="K3" s="25">
        <f>ROUND((I3+J3)*113%,0)</f>
        <v>14340</v>
      </c>
      <c r="L3" s="23">
        <v>1600</v>
      </c>
      <c r="M3" s="25">
        <f>ROUND((L3)*113%,0)</f>
        <v>1808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3">
        <f aca="true" t="shared" si="0" ref="AC3:AC34">SUM(I3:AB3)</f>
        <v>30438</v>
      </c>
      <c r="AD3" s="25">
        <v>0</v>
      </c>
      <c r="AE3" s="25">
        <v>0</v>
      </c>
      <c r="AF3" s="25">
        <v>370</v>
      </c>
      <c r="AG3" s="25">
        <v>868</v>
      </c>
      <c r="AH3" s="25">
        <v>0</v>
      </c>
      <c r="AI3" s="25">
        <v>0</v>
      </c>
      <c r="AJ3" s="25">
        <v>5610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8000</v>
      </c>
      <c r="AR3" s="25">
        <v>0</v>
      </c>
      <c r="AS3" s="30" t="s">
        <v>81</v>
      </c>
      <c r="AT3" s="25">
        <v>0</v>
      </c>
      <c r="AU3" s="25">
        <v>0</v>
      </c>
      <c r="AV3" s="25">
        <v>0</v>
      </c>
      <c r="AW3" s="25">
        <v>0</v>
      </c>
      <c r="AX3" s="25">
        <v>0</v>
      </c>
      <c r="AY3" s="25">
        <v>0</v>
      </c>
      <c r="AZ3" s="25">
        <v>30</v>
      </c>
      <c r="BA3" s="25">
        <v>0</v>
      </c>
      <c r="BB3" s="30" t="s">
        <v>81</v>
      </c>
      <c r="BC3" s="25">
        <v>0</v>
      </c>
      <c r="BD3" s="25">
        <v>0</v>
      </c>
      <c r="BE3" s="25">
        <v>0</v>
      </c>
      <c r="BF3" s="25">
        <v>125</v>
      </c>
      <c r="BG3" s="25">
        <v>0</v>
      </c>
      <c r="BH3" s="25">
        <f aca="true" t="shared" si="1" ref="BH3:BH32">SUM(AD3:BG3)</f>
        <v>15003</v>
      </c>
      <c r="BI3" s="23">
        <f aca="true" t="shared" si="2" ref="BI3:BI32">AC3-BH3</f>
        <v>15435</v>
      </c>
      <c r="BJ3" s="26"/>
      <c r="BK3" s="26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</row>
    <row r="4" spans="1:75" s="21" customFormat="1" ht="21.75" customHeight="1">
      <c r="A4" s="23">
        <v>2</v>
      </c>
      <c r="B4" s="25">
        <v>42887</v>
      </c>
      <c r="C4" s="28" t="s">
        <v>62</v>
      </c>
      <c r="D4" s="28" t="s">
        <v>56</v>
      </c>
      <c r="E4" s="24" t="s">
        <v>63</v>
      </c>
      <c r="F4" s="28"/>
      <c r="G4" s="28"/>
      <c r="H4" s="25">
        <v>30</v>
      </c>
      <c r="I4" s="29">
        <v>11310</v>
      </c>
      <c r="J4" s="25">
        <v>2400</v>
      </c>
      <c r="K4" s="25">
        <f aca="true" t="shared" si="3" ref="K4:K50">ROUND((I4+J4)*113%,0)</f>
        <v>15492</v>
      </c>
      <c r="L4" s="23">
        <v>1600</v>
      </c>
      <c r="M4" s="25">
        <f aca="true" t="shared" si="4" ref="M4:M50">ROUND((L4)*113%,0)</f>
        <v>1808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3">
        <f t="shared" si="0"/>
        <v>32610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9500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10000</v>
      </c>
      <c r="AR4" s="25">
        <v>0</v>
      </c>
      <c r="AS4" s="30" t="s">
        <v>81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30" t="s">
        <v>81</v>
      </c>
      <c r="AZ4" s="25">
        <v>30</v>
      </c>
      <c r="BA4" s="25">
        <v>450</v>
      </c>
      <c r="BB4" s="30" t="s">
        <v>116</v>
      </c>
      <c r="BC4" s="25">
        <v>0</v>
      </c>
      <c r="BD4" s="25">
        <v>0</v>
      </c>
      <c r="BE4" s="25">
        <v>0</v>
      </c>
      <c r="BF4" s="25">
        <v>0</v>
      </c>
      <c r="BG4" s="25">
        <v>0</v>
      </c>
      <c r="BH4" s="25">
        <f t="shared" si="1"/>
        <v>19980</v>
      </c>
      <c r="BI4" s="23">
        <f t="shared" si="2"/>
        <v>12630</v>
      </c>
      <c r="BJ4" s="26"/>
      <c r="BK4" s="26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</row>
    <row r="5" spans="1:75" s="21" customFormat="1" ht="21.75" customHeight="1">
      <c r="A5" s="23">
        <v>3</v>
      </c>
      <c r="B5" s="25">
        <v>42771</v>
      </c>
      <c r="C5" s="28" t="s">
        <v>74</v>
      </c>
      <c r="D5" s="28" t="s">
        <v>56</v>
      </c>
      <c r="E5" s="24" t="s">
        <v>59</v>
      </c>
      <c r="F5" s="28"/>
      <c r="G5" s="28"/>
      <c r="H5" s="25">
        <v>30</v>
      </c>
      <c r="I5" s="29">
        <v>11090</v>
      </c>
      <c r="J5" s="25">
        <v>2400</v>
      </c>
      <c r="K5" s="25">
        <f t="shared" si="3"/>
        <v>15244</v>
      </c>
      <c r="L5" s="23">
        <v>1600</v>
      </c>
      <c r="M5" s="25">
        <f t="shared" si="4"/>
        <v>1808</v>
      </c>
      <c r="N5" s="25">
        <v>0</v>
      </c>
      <c r="O5" s="25">
        <v>210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3">
        <f t="shared" si="0"/>
        <v>32352</v>
      </c>
      <c r="AD5" s="25">
        <v>0</v>
      </c>
      <c r="AE5" s="25">
        <v>0</v>
      </c>
      <c r="AF5" s="25">
        <v>370</v>
      </c>
      <c r="AG5" s="25">
        <v>1941</v>
      </c>
      <c r="AH5" s="25">
        <v>0</v>
      </c>
      <c r="AI5" s="25">
        <v>0</v>
      </c>
      <c r="AJ5" s="25">
        <v>7540</v>
      </c>
      <c r="AK5" s="25">
        <v>0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13000</v>
      </c>
      <c r="AR5" s="25">
        <v>5000</v>
      </c>
      <c r="AS5" s="30" t="s">
        <v>115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30</v>
      </c>
      <c r="BA5" s="25">
        <v>450</v>
      </c>
      <c r="BB5" s="30" t="s">
        <v>117</v>
      </c>
      <c r="BC5" s="25">
        <v>0</v>
      </c>
      <c r="BD5" s="25">
        <v>0</v>
      </c>
      <c r="BE5" s="25">
        <v>0</v>
      </c>
      <c r="BF5" s="25">
        <v>125</v>
      </c>
      <c r="BG5" s="25">
        <v>0</v>
      </c>
      <c r="BH5" s="25">
        <f t="shared" si="1"/>
        <v>28456</v>
      </c>
      <c r="BI5" s="23">
        <f t="shared" si="2"/>
        <v>3896</v>
      </c>
      <c r="BJ5" s="26"/>
      <c r="BK5" s="26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</row>
    <row r="6" spans="1:75" s="21" customFormat="1" ht="21.75" customHeight="1">
      <c r="A6" s="23">
        <v>4</v>
      </c>
      <c r="B6" s="25">
        <v>42752</v>
      </c>
      <c r="C6" s="28" t="s">
        <v>65</v>
      </c>
      <c r="D6" s="28" t="s">
        <v>56</v>
      </c>
      <c r="E6" s="24" t="s">
        <v>57</v>
      </c>
      <c r="F6" s="28"/>
      <c r="G6" s="28"/>
      <c r="H6" s="25">
        <v>30</v>
      </c>
      <c r="I6" s="29">
        <v>10930</v>
      </c>
      <c r="J6" s="25">
        <v>2800</v>
      </c>
      <c r="K6" s="25">
        <f t="shared" si="3"/>
        <v>15515</v>
      </c>
      <c r="L6" s="23">
        <v>1600</v>
      </c>
      <c r="M6" s="25">
        <f t="shared" si="4"/>
        <v>1808</v>
      </c>
      <c r="N6" s="25">
        <f>ROUND(0.3*(I6+J6),0)</f>
        <v>4119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3">
        <f t="shared" si="0"/>
        <v>36772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3290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12000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30</v>
      </c>
      <c r="BA6" s="25">
        <v>0</v>
      </c>
      <c r="BB6" s="30" t="s">
        <v>81</v>
      </c>
      <c r="BC6" s="25">
        <v>0</v>
      </c>
      <c r="BD6" s="25">
        <v>0</v>
      </c>
      <c r="BE6" s="25">
        <v>0</v>
      </c>
      <c r="BF6" s="25">
        <v>125</v>
      </c>
      <c r="BG6" s="25">
        <v>0</v>
      </c>
      <c r="BH6" s="25">
        <f t="shared" si="1"/>
        <v>15445</v>
      </c>
      <c r="BI6" s="23">
        <f t="shared" si="2"/>
        <v>21327</v>
      </c>
      <c r="BJ6" s="26"/>
      <c r="BK6" s="26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</row>
    <row r="7" spans="1:75" s="21" customFormat="1" ht="21.75" customHeight="1">
      <c r="A7" s="23">
        <v>5</v>
      </c>
      <c r="B7" s="25">
        <v>42746</v>
      </c>
      <c r="C7" s="28" t="s">
        <v>66</v>
      </c>
      <c r="D7" s="28" t="s">
        <v>56</v>
      </c>
      <c r="E7" s="24" t="s">
        <v>59</v>
      </c>
      <c r="F7" s="28"/>
      <c r="G7" s="28"/>
      <c r="H7" s="25">
        <v>30</v>
      </c>
      <c r="I7" s="29">
        <v>10390</v>
      </c>
      <c r="J7" s="25">
        <v>2000</v>
      </c>
      <c r="K7" s="25">
        <f t="shared" si="3"/>
        <v>14001</v>
      </c>
      <c r="L7" s="23">
        <v>1600</v>
      </c>
      <c r="M7" s="25">
        <f t="shared" si="4"/>
        <v>1808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3">
        <f t="shared" si="0"/>
        <v>29799</v>
      </c>
      <c r="AD7" s="25">
        <v>0</v>
      </c>
      <c r="AE7" s="25">
        <v>0</v>
      </c>
      <c r="AF7" s="25">
        <v>370</v>
      </c>
      <c r="AG7" s="25">
        <v>4554</v>
      </c>
      <c r="AH7" s="25">
        <v>0</v>
      </c>
      <c r="AI7" s="25">
        <v>0</v>
      </c>
      <c r="AJ7" s="25">
        <v>4040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6000</v>
      </c>
      <c r="AR7" s="25">
        <v>0</v>
      </c>
      <c r="AS7" s="30" t="s">
        <v>81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30</v>
      </c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5">
        <v>125</v>
      </c>
      <c r="BG7" s="25">
        <v>0</v>
      </c>
      <c r="BH7" s="25">
        <f t="shared" si="1"/>
        <v>15119</v>
      </c>
      <c r="BI7" s="23">
        <f t="shared" si="2"/>
        <v>14680</v>
      </c>
      <c r="BJ7" s="26"/>
      <c r="BK7" s="26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</row>
    <row r="8" spans="1:75" s="21" customFormat="1" ht="21.75" customHeight="1">
      <c r="A8" s="23">
        <v>6</v>
      </c>
      <c r="B8" s="25">
        <v>42809</v>
      </c>
      <c r="C8" s="28" t="s">
        <v>67</v>
      </c>
      <c r="D8" s="28" t="s">
        <v>56</v>
      </c>
      <c r="E8" s="24" t="s">
        <v>57</v>
      </c>
      <c r="F8" s="28"/>
      <c r="G8" s="28"/>
      <c r="H8" s="25">
        <v>30</v>
      </c>
      <c r="I8" s="29">
        <v>10690</v>
      </c>
      <c r="J8" s="25">
        <v>2400</v>
      </c>
      <c r="K8" s="25">
        <f t="shared" si="3"/>
        <v>14792</v>
      </c>
      <c r="L8" s="23">
        <v>1600</v>
      </c>
      <c r="M8" s="25">
        <f t="shared" si="4"/>
        <v>1808</v>
      </c>
      <c r="N8" s="25">
        <f>ROUND(0.3*(I8+J8),0)</f>
        <v>3927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3">
        <f t="shared" si="0"/>
        <v>35217</v>
      </c>
      <c r="AD8" s="25">
        <v>0</v>
      </c>
      <c r="AE8" s="25">
        <v>0</v>
      </c>
      <c r="AF8" s="25">
        <v>0</v>
      </c>
      <c r="AG8" s="25"/>
      <c r="AH8" s="25">
        <v>0</v>
      </c>
      <c r="AI8" s="25">
        <v>0</v>
      </c>
      <c r="AJ8" s="25">
        <v>500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10000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30</v>
      </c>
      <c r="BA8" s="25">
        <v>450</v>
      </c>
      <c r="BB8" s="30" t="s">
        <v>108</v>
      </c>
      <c r="BC8" s="25">
        <v>0</v>
      </c>
      <c r="BD8" s="25">
        <v>0</v>
      </c>
      <c r="BE8" s="25">
        <v>0</v>
      </c>
      <c r="BF8" s="25">
        <v>125</v>
      </c>
      <c r="BG8" s="25">
        <v>0</v>
      </c>
      <c r="BH8" s="25">
        <f t="shared" si="1"/>
        <v>11105</v>
      </c>
      <c r="BI8" s="23">
        <f t="shared" si="2"/>
        <v>24112</v>
      </c>
      <c r="BJ8" s="26"/>
      <c r="BK8" s="26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s="21" customFormat="1" ht="21.75" customHeight="1">
      <c r="A9" s="23">
        <v>7</v>
      </c>
      <c r="B9" s="25">
        <v>42772</v>
      </c>
      <c r="C9" s="28" t="s">
        <v>68</v>
      </c>
      <c r="D9" s="28" t="s">
        <v>56</v>
      </c>
      <c r="E9" s="24" t="s">
        <v>59</v>
      </c>
      <c r="F9" s="28"/>
      <c r="G9" s="28"/>
      <c r="H9" s="25">
        <v>30</v>
      </c>
      <c r="I9" s="29">
        <v>10030</v>
      </c>
      <c r="J9" s="25">
        <v>2000</v>
      </c>
      <c r="K9" s="25">
        <f t="shared" si="3"/>
        <v>13594</v>
      </c>
      <c r="L9" s="23">
        <v>1600</v>
      </c>
      <c r="M9" s="25">
        <f t="shared" si="4"/>
        <v>1808</v>
      </c>
      <c r="N9" s="25">
        <f>ROUND(0.3*(I9+J9),0)</f>
        <v>3609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3">
        <f t="shared" si="0"/>
        <v>32641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6420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12000</v>
      </c>
      <c r="AR9" s="25">
        <v>0</v>
      </c>
      <c r="AS9" s="30" t="s">
        <v>81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30" t="s">
        <v>81</v>
      </c>
      <c r="AZ9" s="25">
        <v>30</v>
      </c>
      <c r="BA9" s="25">
        <v>450</v>
      </c>
      <c r="BB9" s="30" t="s">
        <v>117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f t="shared" si="1"/>
        <v>18900</v>
      </c>
      <c r="BI9" s="23">
        <f t="shared" si="2"/>
        <v>13741</v>
      </c>
      <c r="BJ9" s="26"/>
      <c r="BK9" s="26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 s="21" customFormat="1" ht="21.75" customHeight="1">
      <c r="A10" s="23">
        <v>8</v>
      </c>
      <c r="B10" s="25">
        <v>25634</v>
      </c>
      <c r="C10" s="28" t="s">
        <v>69</v>
      </c>
      <c r="D10" s="28" t="s">
        <v>56</v>
      </c>
      <c r="E10" s="24" t="s">
        <v>57</v>
      </c>
      <c r="F10" s="28"/>
      <c r="G10" s="28"/>
      <c r="H10" s="25">
        <v>30</v>
      </c>
      <c r="I10" s="29">
        <v>10520</v>
      </c>
      <c r="J10" s="25">
        <v>2800</v>
      </c>
      <c r="K10" s="25">
        <f t="shared" si="3"/>
        <v>15052</v>
      </c>
      <c r="L10" s="23">
        <v>1600</v>
      </c>
      <c r="M10" s="25">
        <f t="shared" si="4"/>
        <v>1808</v>
      </c>
      <c r="N10" s="25">
        <f>ROUND(0.3*(I10+J10),0)</f>
        <v>3996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3">
        <f t="shared" si="0"/>
        <v>35776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500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5000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30</v>
      </c>
      <c r="BA10" s="25">
        <v>450</v>
      </c>
      <c r="BB10" s="30" t="s">
        <v>118</v>
      </c>
      <c r="BC10" s="25">
        <v>0</v>
      </c>
      <c r="BD10" s="25">
        <v>0</v>
      </c>
      <c r="BE10" s="25">
        <v>0</v>
      </c>
      <c r="BF10" s="25">
        <v>125</v>
      </c>
      <c r="BG10" s="25">
        <v>0</v>
      </c>
      <c r="BH10" s="25">
        <f t="shared" si="1"/>
        <v>6105</v>
      </c>
      <c r="BI10" s="23">
        <f t="shared" si="2"/>
        <v>29671</v>
      </c>
      <c r="BJ10" s="26"/>
      <c r="BK10" s="26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s="21" customFormat="1" ht="21.75" customHeight="1">
      <c r="A11" s="23">
        <v>9</v>
      </c>
      <c r="B11" s="25">
        <v>6967</v>
      </c>
      <c r="C11" s="28" t="s">
        <v>70</v>
      </c>
      <c r="D11" s="28" t="s">
        <v>56</v>
      </c>
      <c r="E11" s="24" t="s">
        <v>59</v>
      </c>
      <c r="F11" s="28"/>
      <c r="G11" s="28"/>
      <c r="H11" s="25">
        <v>30</v>
      </c>
      <c r="I11" s="29">
        <v>9270</v>
      </c>
      <c r="J11" s="25">
        <v>2000</v>
      </c>
      <c r="K11" s="25">
        <f t="shared" si="3"/>
        <v>12735</v>
      </c>
      <c r="L11" s="23">
        <v>1600</v>
      </c>
      <c r="M11" s="25">
        <f t="shared" si="4"/>
        <v>1808</v>
      </c>
      <c r="N11" s="25">
        <f>ROUND(0.3*(I11+J11),0)</f>
        <v>3381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3">
        <f t="shared" si="0"/>
        <v>30794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500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10000</v>
      </c>
      <c r="AR11" s="25">
        <v>0</v>
      </c>
      <c r="AS11" s="30" t="s">
        <v>81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30</v>
      </c>
      <c r="BA11" s="25">
        <v>450</v>
      </c>
      <c r="BB11" s="30" t="s">
        <v>108</v>
      </c>
      <c r="BC11" s="25">
        <v>0</v>
      </c>
      <c r="BD11" s="25">
        <v>0</v>
      </c>
      <c r="BE11" s="25">
        <v>0</v>
      </c>
      <c r="BF11" s="25">
        <v>125</v>
      </c>
      <c r="BG11" s="25">
        <v>0</v>
      </c>
      <c r="BH11" s="25">
        <f t="shared" si="1"/>
        <v>11105</v>
      </c>
      <c r="BI11" s="23">
        <f t="shared" si="2"/>
        <v>19689</v>
      </c>
      <c r="BJ11" s="26"/>
      <c r="BK11" s="26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s="21" customFormat="1" ht="21.75" customHeight="1">
      <c r="A12" s="23">
        <v>10</v>
      </c>
      <c r="B12" s="25">
        <v>9735</v>
      </c>
      <c r="C12" s="28" t="s">
        <v>72</v>
      </c>
      <c r="D12" s="28" t="s">
        <v>56</v>
      </c>
      <c r="E12" s="24" t="s">
        <v>57</v>
      </c>
      <c r="F12" s="28"/>
      <c r="G12" s="28"/>
      <c r="H12" s="25">
        <v>30</v>
      </c>
      <c r="I12" s="29">
        <v>10930</v>
      </c>
      <c r="J12" s="25">
        <v>2800</v>
      </c>
      <c r="K12" s="25">
        <f t="shared" si="3"/>
        <v>15515</v>
      </c>
      <c r="L12" s="23">
        <v>1600</v>
      </c>
      <c r="M12" s="25">
        <f t="shared" si="4"/>
        <v>1808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3">
        <f t="shared" si="0"/>
        <v>32653</v>
      </c>
      <c r="AD12" s="25">
        <v>0</v>
      </c>
      <c r="AE12" s="25">
        <v>0</v>
      </c>
      <c r="AF12" s="25">
        <v>370</v>
      </c>
      <c r="AG12" s="25">
        <v>1550</v>
      </c>
      <c r="AH12" s="25">
        <v>0</v>
      </c>
      <c r="AI12" s="25">
        <v>0</v>
      </c>
      <c r="AJ12" s="25">
        <v>2680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5000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30</v>
      </c>
      <c r="BA12" s="25">
        <v>0</v>
      </c>
      <c r="BB12" s="30" t="s">
        <v>81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f t="shared" si="1"/>
        <v>9630</v>
      </c>
      <c r="BI12" s="23">
        <f t="shared" si="2"/>
        <v>23023</v>
      </c>
      <c r="BJ12" s="26"/>
      <c r="BK12" s="26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21" customFormat="1" ht="21.75" customHeight="1">
      <c r="A13" s="23">
        <v>11</v>
      </c>
      <c r="B13" s="25">
        <v>33941</v>
      </c>
      <c r="C13" s="28" t="s">
        <v>73</v>
      </c>
      <c r="D13" s="28" t="s">
        <v>56</v>
      </c>
      <c r="E13" s="24" t="s">
        <v>57</v>
      </c>
      <c r="F13" s="28"/>
      <c r="G13" s="28"/>
      <c r="H13" s="25">
        <v>30</v>
      </c>
      <c r="I13" s="29">
        <v>10920</v>
      </c>
      <c r="J13" s="25">
        <v>2400</v>
      </c>
      <c r="K13" s="25">
        <f t="shared" si="3"/>
        <v>15052</v>
      </c>
      <c r="L13" s="23">
        <v>1600</v>
      </c>
      <c r="M13" s="25">
        <f t="shared" si="4"/>
        <v>1808</v>
      </c>
      <c r="N13" s="25">
        <f>ROUND(0.3*(I13+J13),0)</f>
        <v>3996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3">
        <f t="shared" si="0"/>
        <v>35776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4460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6000</v>
      </c>
      <c r="AR13" s="25">
        <v>0</v>
      </c>
      <c r="AS13" s="30" t="s">
        <v>81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30" t="s">
        <v>81</v>
      </c>
      <c r="AZ13" s="25">
        <v>30</v>
      </c>
      <c r="BA13" s="25">
        <v>0</v>
      </c>
      <c r="BB13" s="30" t="s">
        <v>81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f t="shared" si="1"/>
        <v>10490</v>
      </c>
      <c r="BI13" s="23">
        <f t="shared" si="2"/>
        <v>25286</v>
      </c>
      <c r="BJ13" s="26"/>
      <c r="BK13" s="26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1" customFormat="1" ht="21.75" customHeight="1">
      <c r="A14" s="23">
        <v>12</v>
      </c>
      <c r="B14" s="25">
        <v>26614</v>
      </c>
      <c r="C14" s="28" t="s">
        <v>75</v>
      </c>
      <c r="D14" s="28" t="s">
        <v>56</v>
      </c>
      <c r="E14" s="24" t="s">
        <v>57</v>
      </c>
      <c r="F14" s="28"/>
      <c r="G14" s="28"/>
      <c r="H14" s="25">
        <v>30</v>
      </c>
      <c r="I14" s="29">
        <v>10930</v>
      </c>
      <c r="J14" s="25">
        <v>2800</v>
      </c>
      <c r="K14" s="25">
        <f t="shared" si="3"/>
        <v>15515</v>
      </c>
      <c r="L14" s="23">
        <v>1600</v>
      </c>
      <c r="M14" s="25">
        <f t="shared" si="4"/>
        <v>1808</v>
      </c>
      <c r="N14" s="25">
        <f>ROUND(0.3*(I14+J14),0)</f>
        <v>4119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3">
        <f t="shared" si="0"/>
        <v>36772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500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13500</v>
      </c>
      <c r="AR14" s="25">
        <v>0</v>
      </c>
      <c r="AS14" s="30" t="s">
        <v>81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30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125</v>
      </c>
      <c r="BG14" s="25">
        <v>0</v>
      </c>
      <c r="BH14" s="25">
        <f t="shared" si="1"/>
        <v>14155</v>
      </c>
      <c r="BI14" s="23">
        <f t="shared" si="2"/>
        <v>22617</v>
      </c>
      <c r="BJ14" s="26"/>
      <c r="BK14" s="26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1" customFormat="1" ht="21.75" customHeight="1">
      <c r="A15" s="23">
        <v>13</v>
      </c>
      <c r="B15" s="25">
        <v>10106</v>
      </c>
      <c r="C15" s="28" t="s">
        <v>71</v>
      </c>
      <c r="D15" s="28" t="s">
        <v>56</v>
      </c>
      <c r="E15" s="24" t="s">
        <v>57</v>
      </c>
      <c r="F15" s="28"/>
      <c r="G15" s="28"/>
      <c r="H15" s="25">
        <v>30</v>
      </c>
      <c r="I15" s="29">
        <v>10290</v>
      </c>
      <c r="J15" s="25">
        <v>2400</v>
      </c>
      <c r="K15" s="25">
        <f t="shared" si="3"/>
        <v>14340</v>
      </c>
      <c r="L15" s="23">
        <v>1600</v>
      </c>
      <c r="M15" s="25">
        <f t="shared" si="4"/>
        <v>1808</v>
      </c>
      <c r="N15" s="25">
        <f>ROUND(0.3*(I15+J15),0)</f>
        <v>3807</v>
      </c>
      <c r="O15" s="25">
        <v>0</v>
      </c>
      <c r="P15" s="23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3">
        <f t="shared" si="0"/>
        <v>34245</v>
      </c>
      <c r="AD15" s="25">
        <v>0</v>
      </c>
      <c r="AE15" s="25">
        <v>0</v>
      </c>
      <c r="AF15" s="25">
        <v>0</v>
      </c>
      <c r="AG15" s="25">
        <v>0</v>
      </c>
      <c r="AH15" s="23">
        <v>0</v>
      </c>
      <c r="AI15" s="23">
        <v>0</v>
      </c>
      <c r="AJ15" s="25">
        <v>7350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4000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30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125</v>
      </c>
      <c r="BG15" s="25">
        <v>0</v>
      </c>
      <c r="BH15" s="25">
        <f t="shared" si="1"/>
        <v>11505</v>
      </c>
      <c r="BI15" s="23">
        <f t="shared" si="2"/>
        <v>22740</v>
      </c>
      <c r="BJ15" s="26"/>
      <c r="BK15" s="26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1" customFormat="1" ht="21.75" customHeight="1">
      <c r="A16" s="23">
        <v>14</v>
      </c>
      <c r="B16" s="25">
        <v>6968</v>
      </c>
      <c r="C16" s="28" t="s">
        <v>58</v>
      </c>
      <c r="D16" s="28" t="s">
        <v>56</v>
      </c>
      <c r="E16" s="24" t="s">
        <v>57</v>
      </c>
      <c r="F16" s="28"/>
      <c r="G16" s="28"/>
      <c r="H16" s="25">
        <v>30</v>
      </c>
      <c r="I16" s="29">
        <v>10030</v>
      </c>
      <c r="J16" s="25">
        <v>2000</v>
      </c>
      <c r="K16" s="25">
        <f t="shared" si="3"/>
        <v>13594</v>
      </c>
      <c r="L16" s="23">
        <v>1600</v>
      </c>
      <c r="M16" s="25">
        <f t="shared" si="4"/>
        <v>1808</v>
      </c>
      <c r="N16" s="25">
        <v>0</v>
      </c>
      <c r="O16" s="25">
        <v>0</v>
      </c>
      <c r="P16" s="23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3">
        <f t="shared" si="0"/>
        <v>29032</v>
      </c>
      <c r="AD16" s="25">
        <v>0</v>
      </c>
      <c r="AE16" s="25">
        <v>0</v>
      </c>
      <c r="AF16" s="25">
        <v>0</v>
      </c>
      <c r="AG16" s="25">
        <v>0</v>
      </c>
      <c r="AH16" s="23">
        <v>0</v>
      </c>
      <c r="AI16" s="23">
        <v>0</v>
      </c>
      <c r="AJ16" s="25">
        <v>6250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10000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30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125</v>
      </c>
      <c r="BG16" s="25">
        <v>0</v>
      </c>
      <c r="BH16" s="25">
        <f t="shared" si="1"/>
        <v>16405</v>
      </c>
      <c r="BI16" s="23">
        <f t="shared" si="2"/>
        <v>12627</v>
      </c>
      <c r="BJ16" s="26"/>
      <c r="BK16" s="26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1" customFormat="1" ht="21.75" customHeight="1">
      <c r="A17" s="23">
        <v>15</v>
      </c>
      <c r="B17" s="25">
        <v>5720</v>
      </c>
      <c r="C17" s="28" t="s">
        <v>100</v>
      </c>
      <c r="D17" s="28" t="s">
        <v>56</v>
      </c>
      <c r="E17" s="24" t="s">
        <v>57</v>
      </c>
      <c r="F17" s="28"/>
      <c r="G17" s="28"/>
      <c r="H17" s="25">
        <v>30</v>
      </c>
      <c r="I17" s="29">
        <v>10030</v>
      </c>
      <c r="J17" s="25">
        <v>2000</v>
      </c>
      <c r="K17" s="25">
        <f t="shared" si="3"/>
        <v>13594</v>
      </c>
      <c r="L17" s="23">
        <v>1600</v>
      </c>
      <c r="M17" s="25">
        <f t="shared" si="4"/>
        <v>1808</v>
      </c>
      <c r="N17" s="25">
        <v>0</v>
      </c>
      <c r="O17" s="25">
        <v>0</v>
      </c>
      <c r="P17" s="23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3">
        <f t="shared" si="0"/>
        <v>29032</v>
      </c>
      <c r="AD17" s="25">
        <v>0</v>
      </c>
      <c r="AE17" s="25">
        <v>0</v>
      </c>
      <c r="AF17" s="25">
        <v>370</v>
      </c>
      <c r="AG17" s="25">
        <v>930</v>
      </c>
      <c r="AH17" s="23">
        <v>0</v>
      </c>
      <c r="AI17" s="23">
        <v>0</v>
      </c>
      <c r="AJ17" s="25">
        <v>2960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7000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30</v>
      </c>
      <c r="BA17" s="25">
        <v>450</v>
      </c>
      <c r="BB17" s="30" t="s">
        <v>108</v>
      </c>
      <c r="BC17" s="25">
        <v>0</v>
      </c>
      <c r="BD17" s="25">
        <v>0</v>
      </c>
      <c r="BE17" s="25">
        <v>0</v>
      </c>
      <c r="BF17" s="25">
        <v>125</v>
      </c>
      <c r="BG17" s="25">
        <v>0</v>
      </c>
      <c r="BH17" s="25">
        <f t="shared" si="1"/>
        <v>11865</v>
      </c>
      <c r="BI17" s="23">
        <f t="shared" si="2"/>
        <v>17167</v>
      </c>
      <c r="BJ17" s="26"/>
      <c r="BK17" s="26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1" customFormat="1" ht="21.75" customHeight="1">
      <c r="A18" s="23">
        <v>16</v>
      </c>
      <c r="B18" s="25">
        <v>25548</v>
      </c>
      <c r="C18" s="28" t="s">
        <v>60</v>
      </c>
      <c r="D18" s="28" t="s">
        <v>56</v>
      </c>
      <c r="E18" s="24" t="s">
        <v>57</v>
      </c>
      <c r="F18" s="28"/>
      <c r="G18" s="28"/>
      <c r="H18" s="25">
        <v>30</v>
      </c>
      <c r="I18" s="29">
        <v>10030</v>
      </c>
      <c r="J18" s="25">
        <v>2000</v>
      </c>
      <c r="K18" s="25">
        <f t="shared" si="3"/>
        <v>13594</v>
      </c>
      <c r="L18" s="23">
        <v>0</v>
      </c>
      <c r="M18" s="25">
        <f t="shared" si="4"/>
        <v>0</v>
      </c>
      <c r="N18" s="25">
        <v>0</v>
      </c>
      <c r="O18" s="25">
        <v>0</v>
      </c>
      <c r="P18" s="23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3">
        <f t="shared" si="0"/>
        <v>25624</v>
      </c>
      <c r="AD18" s="25">
        <v>0</v>
      </c>
      <c r="AE18" s="25">
        <v>0</v>
      </c>
      <c r="AF18" s="25">
        <v>0</v>
      </c>
      <c r="AG18" s="25">
        <v>0</v>
      </c>
      <c r="AH18" s="23">
        <v>0</v>
      </c>
      <c r="AI18" s="23">
        <v>0</v>
      </c>
      <c r="AJ18" s="25">
        <v>500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12000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30</v>
      </c>
      <c r="BA18" s="25">
        <v>450</v>
      </c>
      <c r="BB18" s="30" t="s">
        <v>108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f t="shared" si="1"/>
        <v>12980</v>
      </c>
      <c r="BI18" s="23">
        <f t="shared" si="2"/>
        <v>12644</v>
      </c>
      <c r="BJ18" s="26"/>
      <c r="BK18" s="26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1" customFormat="1" ht="21.75" customHeight="1">
      <c r="A19" s="23">
        <v>17</v>
      </c>
      <c r="B19" s="25">
        <v>42807</v>
      </c>
      <c r="C19" s="28" t="s">
        <v>64</v>
      </c>
      <c r="D19" s="28" t="s">
        <v>56</v>
      </c>
      <c r="E19" s="24" t="s">
        <v>57</v>
      </c>
      <c r="F19" s="28"/>
      <c r="G19" s="28"/>
      <c r="H19" s="25">
        <v>30</v>
      </c>
      <c r="I19" s="29">
        <v>9650</v>
      </c>
      <c r="J19" s="25">
        <v>2000</v>
      </c>
      <c r="K19" s="25">
        <f t="shared" si="3"/>
        <v>13165</v>
      </c>
      <c r="L19" s="23">
        <v>1600</v>
      </c>
      <c r="M19" s="25">
        <f t="shared" si="4"/>
        <v>1808</v>
      </c>
      <c r="N19" s="25">
        <f aca="true" t="shared" si="5" ref="N19:N45">ROUND(0.3*(I19+J19),0)</f>
        <v>3495</v>
      </c>
      <c r="O19" s="25">
        <v>0</v>
      </c>
      <c r="P19" s="23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3">
        <f t="shared" si="0"/>
        <v>31718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500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12000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30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f t="shared" si="1"/>
        <v>12530</v>
      </c>
      <c r="BI19" s="23">
        <f t="shared" si="2"/>
        <v>19188</v>
      </c>
      <c r="BJ19" s="26"/>
      <c r="BK19" s="26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1" customFormat="1" ht="21.75" customHeight="1">
      <c r="A20" s="23">
        <v>18</v>
      </c>
      <c r="B20" s="23">
        <v>24483</v>
      </c>
      <c r="C20" s="24" t="s">
        <v>86</v>
      </c>
      <c r="D20" s="24" t="s">
        <v>56</v>
      </c>
      <c r="E20" s="24" t="s">
        <v>59</v>
      </c>
      <c r="F20" s="24"/>
      <c r="G20" s="24"/>
      <c r="H20" s="25">
        <v>30</v>
      </c>
      <c r="I20" s="29">
        <v>10280</v>
      </c>
      <c r="J20" s="23">
        <v>2400</v>
      </c>
      <c r="K20" s="25">
        <f t="shared" si="3"/>
        <v>14328</v>
      </c>
      <c r="L20" s="23">
        <v>0</v>
      </c>
      <c r="M20" s="25">
        <f t="shared" si="4"/>
        <v>0</v>
      </c>
      <c r="N20" s="25">
        <f t="shared" si="5"/>
        <v>3804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3">
        <f t="shared" si="0"/>
        <v>30812</v>
      </c>
      <c r="AD20" s="25">
        <v>0</v>
      </c>
      <c r="AE20" s="25">
        <v>0</v>
      </c>
      <c r="AF20" s="25">
        <v>0</v>
      </c>
      <c r="AG20" s="25">
        <v>0</v>
      </c>
      <c r="AH20" s="23">
        <f>P20</f>
        <v>0</v>
      </c>
      <c r="AI20" s="23">
        <f>Q20</f>
        <v>0</v>
      </c>
      <c r="AJ20" s="23">
        <v>500</v>
      </c>
      <c r="AK20" s="23">
        <f aca="true" t="shared" si="6" ref="AK20:AP20">S20</f>
        <v>0</v>
      </c>
      <c r="AL20" s="23">
        <f t="shared" si="6"/>
        <v>0</v>
      </c>
      <c r="AM20" s="23">
        <f t="shared" si="6"/>
        <v>0</v>
      </c>
      <c r="AN20" s="23">
        <f t="shared" si="6"/>
        <v>0</v>
      </c>
      <c r="AO20" s="23">
        <f t="shared" si="6"/>
        <v>0</v>
      </c>
      <c r="AP20" s="23">
        <f t="shared" si="6"/>
        <v>0</v>
      </c>
      <c r="AQ20" s="23">
        <v>10000</v>
      </c>
      <c r="AR20" s="23">
        <v>0</v>
      </c>
      <c r="AS20" s="23">
        <f>AA20</f>
        <v>0</v>
      </c>
      <c r="AT20" s="23">
        <v>0</v>
      </c>
      <c r="AU20" s="23">
        <v>0</v>
      </c>
      <c r="AV20" s="23">
        <v>0</v>
      </c>
      <c r="AW20" s="25">
        <v>0</v>
      </c>
      <c r="AX20" s="25">
        <v>0</v>
      </c>
      <c r="AY20" s="25">
        <v>0</v>
      </c>
      <c r="AZ20" s="25">
        <v>30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125</v>
      </c>
      <c r="BG20" s="25">
        <v>0</v>
      </c>
      <c r="BH20" s="25">
        <f t="shared" si="1"/>
        <v>10655</v>
      </c>
      <c r="BI20" s="23">
        <f t="shared" si="2"/>
        <v>20157</v>
      </c>
      <c r="BJ20" s="26"/>
      <c r="BK20" s="26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1" customFormat="1" ht="21.75" customHeight="1">
      <c r="A21" s="23">
        <v>19</v>
      </c>
      <c r="B21" s="25">
        <v>191754373</v>
      </c>
      <c r="C21" s="28" t="s">
        <v>80</v>
      </c>
      <c r="D21" s="28" t="s">
        <v>56</v>
      </c>
      <c r="E21" s="24" t="s">
        <v>59</v>
      </c>
      <c r="F21" s="28"/>
      <c r="G21" s="28"/>
      <c r="H21" s="25">
        <v>30</v>
      </c>
      <c r="I21" s="29">
        <v>7090</v>
      </c>
      <c r="J21" s="25">
        <v>1900</v>
      </c>
      <c r="K21" s="25">
        <f t="shared" si="3"/>
        <v>10159</v>
      </c>
      <c r="L21" s="23">
        <v>600</v>
      </c>
      <c r="M21" s="25">
        <f t="shared" si="4"/>
        <v>678</v>
      </c>
      <c r="N21" s="25">
        <f t="shared" si="5"/>
        <v>2697</v>
      </c>
      <c r="O21" s="25">
        <v>0</v>
      </c>
      <c r="P21" s="25">
        <v>1915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3">
        <f t="shared" si="0"/>
        <v>25039</v>
      </c>
      <c r="AD21" s="25">
        <v>0</v>
      </c>
      <c r="AE21" s="25">
        <v>0</v>
      </c>
      <c r="AF21" s="25">
        <v>0</v>
      </c>
      <c r="AG21" s="25">
        <v>0</v>
      </c>
      <c r="AH21" s="23">
        <f aca="true" t="shared" si="7" ref="AH21:AH47">P21</f>
        <v>1915</v>
      </c>
      <c r="AI21" s="23">
        <f aca="true" t="shared" si="8" ref="AI21:AI47">AH21</f>
        <v>1915</v>
      </c>
      <c r="AJ21" s="25">
        <v>2310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30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125</v>
      </c>
      <c r="BG21" s="25">
        <v>0</v>
      </c>
      <c r="BH21" s="25">
        <f t="shared" si="1"/>
        <v>6295</v>
      </c>
      <c r="BI21" s="23">
        <f t="shared" si="2"/>
        <v>18744</v>
      </c>
      <c r="BJ21" s="31"/>
      <c r="BK21" s="26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1" customFormat="1" ht="21.75" customHeight="1">
      <c r="A22" s="23">
        <v>20</v>
      </c>
      <c r="B22" s="23">
        <v>47453</v>
      </c>
      <c r="C22" s="24" t="s">
        <v>90</v>
      </c>
      <c r="D22" s="24" t="s">
        <v>56</v>
      </c>
      <c r="E22" s="24" t="s">
        <v>59</v>
      </c>
      <c r="F22" s="24"/>
      <c r="G22" s="24"/>
      <c r="H22" s="25">
        <v>30</v>
      </c>
      <c r="I22" s="29">
        <v>6560</v>
      </c>
      <c r="J22" s="23">
        <v>1900</v>
      </c>
      <c r="K22" s="25">
        <f t="shared" si="3"/>
        <v>9560</v>
      </c>
      <c r="L22" s="23">
        <v>600</v>
      </c>
      <c r="M22" s="25">
        <f t="shared" si="4"/>
        <v>678</v>
      </c>
      <c r="N22" s="25">
        <f t="shared" si="5"/>
        <v>2538</v>
      </c>
      <c r="O22" s="25">
        <v>0</v>
      </c>
      <c r="P22" s="25">
        <v>1802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3">
        <f t="shared" si="0"/>
        <v>23638</v>
      </c>
      <c r="AD22" s="25">
        <v>0</v>
      </c>
      <c r="AE22" s="25">
        <v>0</v>
      </c>
      <c r="AF22" s="25">
        <v>0</v>
      </c>
      <c r="AG22" s="25">
        <v>0</v>
      </c>
      <c r="AH22" s="23">
        <f t="shared" si="7"/>
        <v>1802</v>
      </c>
      <c r="AI22" s="23">
        <f t="shared" si="8"/>
        <v>1802</v>
      </c>
      <c r="AJ22" s="25">
        <v>8030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3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30</v>
      </c>
      <c r="BA22" s="25">
        <v>450</v>
      </c>
      <c r="BB22" s="30" t="s">
        <v>117</v>
      </c>
      <c r="BC22" s="30"/>
      <c r="BD22" s="25">
        <v>0</v>
      </c>
      <c r="BE22" s="25">
        <v>0</v>
      </c>
      <c r="BF22" s="25">
        <v>125</v>
      </c>
      <c r="BG22" s="25">
        <v>0</v>
      </c>
      <c r="BH22" s="25">
        <f t="shared" si="1"/>
        <v>12239</v>
      </c>
      <c r="BI22" s="23">
        <f t="shared" si="2"/>
        <v>11399</v>
      </c>
      <c r="BJ22" s="31"/>
      <c r="BK22" s="26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1" customFormat="1" ht="21.75" customHeight="1">
      <c r="A23" s="23">
        <v>21</v>
      </c>
      <c r="B23" s="23">
        <v>47449</v>
      </c>
      <c r="C23" s="24" t="s">
        <v>82</v>
      </c>
      <c r="D23" s="24" t="s">
        <v>56</v>
      </c>
      <c r="E23" s="24" t="s">
        <v>59</v>
      </c>
      <c r="F23" s="24"/>
      <c r="G23" s="24"/>
      <c r="H23" s="25">
        <v>30</v>
      </c>
      <c r="I23" s="29">
        <v>6560</v>
      </c>
      <c r="J23" s="23">
        <v>1900</v>
      </c>
      <c r="K23" s="25">
        <f t="shared" si="3"/>
        <v>9560</v>
      </c>
      <c r="L23" s="23">
        <v>600</v>
      </c>
      <c r="M23" s="25">
        <f t="shared" si="4"/>
        <v>678</v>
      </c>
      <c r="N23" s="25">
        <f t="shared" si="5"/>
        <v>2538</v>
      </c>
      <c r="O23" s="25">
        <v>0</v>
      </c>
      <c r="P23" s="25">
        <v>1802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3">
        <f t="shared" si="0"/>
        <v>23638</v>
      </c>
      <c r="AD23" s="25">
        <v>0</v>
      </c>
      <c r="AE23" s="25">
        <v>0</v>
      </c>
      <c r="AF23" s="25">
        <v>0</v>
      </c>
      <c r="AG23" s="25">
        <v>0</v>
      </c>
      <c r="AH23" s="23">
        <f t="shared" si="7"/>
        <v>1802</v>
      </c>
      <c r="AI23" s="23">
        <f t="shared" si="8"/>
        <v>1802</v>
      </c>
      <c r="AJ23" s="25">
        <v>500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3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30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125</v>
      </c>
      <c r="BG23" s="25">
        <v>0</v>
      </c>
      <c r="BH23" s="25">
        <f t="shared" si="1"/>
        <v>4259</v>
      </c>
      <c r="BI23" s="23">
        <f t="shared" si="2"/>
        <v>19379</v>
      </c>
      <c r="BJ23" s="33"/>
      <c r="BK23" s="26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s="21" customFormat="1" ht="21.75" customHeight="1">
      <c r="A24" s="23">
        <v>22</v>
      </c>
      <c r="B24" s="23">
        <v>47451</v>
      </c>
      <c r="C24" s="24" t="s">
        <v>83</v>
      </c>
      <c r="D24" s="24" t="s">
        <v>56</v>
      </c>
      <c r="E24" s="24" t="s">
        <v>59</v>
      </c>
      <c r="F24" s="24"/>
      <c r="G24" s="24"/>
      <c r="H24" s="25">
        <v>30</v>
      </c>
      <c r="I24" s="29">
        <v>6560</v>
      </c>
      <c r="J24" s="23">
        <v>1900</v>
      </c>
      <c r="K24" s="25">
        <f t="shared" si="3"/>
        <v>9560</v>
      </c>
      <c r="L24" s="23">
        <v>600</v>
      </c>
      <c r="M24" s="25">
        <f t="shared" si="4"/>
        <v>678</v>
      </c>
      <c r="N24" s="25">
        <f t="shared" si="5"/>
        <v>2538</v>
      </c>
      <c r="O24" s="25">
        <v>0</v>
      </c>
      <c r="P24" s="25">
        <v>1802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3">
        <f t="shared" si="0"/>
        <v>23638</v>
      </c>
      <c r="AD24" s="25">
        <v>0</v>
      </c>
      <c r="AE24" s="25">
        <v>0</v>
      </c>
      <c r="AF24" s="25">
        <v>0</v>
      </c>
      <c r="AG24" s="25">
        <v>0</v>
      </c>
      <c r="AH24" s="23">
        <f t="shared" si="7"/>
        <v>1802</v>
      </c>
      <c r="AI24" s="23">
        <f t="shared" si="8"/>
        <v>1802</v>
      </c>
      <c r="AJ24" s="25">
        <v>500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3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30</v>
      </c>
      <c r="BA24" s="25">
        <v>0</v>
      </c>
      <c r="BB24" s="30" t="s">
        <v>81</v>
      </c>
      <c r="BC24" s="25">
        <v>0</v>
      </c>
      <c r="BD24" s="25">
        <v>0</v>
      </c>
      <c r="BE24" s="25">
        <v>0</v>
      </c>
      <c r="BF24" s="25">
        <v>125</v>
      </c>
      <c r="BG24" s="25">
        <v>0</v>
      </c>
      <c r="BH24" s="25">
        <f t="shared" si="1"/>
        <v>4259</v>
      </c>
      <c r="BI24" s="23">
        <f t="shared" si="2"/>
        <v>19379</v>
      </c>
      <c r="BJ24" s="33"/>
      <c r="BK24" s="26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s="21" customFormat="1" ht="21.75" customHeight="1">
      <c r="A25" s="23">
        <v>23</v>
      </c>
      <c r="B25" s="23">
        <v>47450</v>
      </c>
      <c r="C25" s="24" t="s">
        <v>101</v>
      </c>
      <c r="D25" s="24" t="s">
        <v>56</v>
      </c>
      <c r="E25" s="24" t="s">
        <v>59</v>
      </c>
      <c r="F25" s="24"/>
      <c r="G25" s="24"/>
      <c r="H25" s="25">
        <v>30</v>
      </c>
      <c r="I25" s="29">
        <v>6560</v>
      </c>
      <c r="J25" s="23">
        <v>1900</v>
      </c>
      <c r="K25" s="25">
        <f t="shared" si="3"/>
        <v>9560</v>
      </c>
      <c r="L25" s="23">
        <v>600</v>
      </c>
      <c r="M25" s="25">
        <f t="shared" si="4"/>
        <v>678</v>
      </c>
      <c r="N25" s="25">
        <f t="shared" si="5"/>
        <v>2538</v>
      </c>
      <c r="O25" s="25">
        <v>0</v>
      </c>
      <c r="P25" s="25">
        <v>1802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3">
        <f t="shared" si="0"/>
        <v>23638</v>
      </c>
      <c r="AD25" s="25">
        <v>0</v>
      </c>
      <c r="AE25" s="25">
        <v>0</v>
      </c>
      <c r="AF25" s="25">
        <v>0</v>
      </c>
      <c r="AG25" s="25">
        <v>0</v>
      </c>
      <c r="AH25" s="23">
        <f t="shared" si="7"/>
        <v>1802</v>
      </c>
      <c r="AI25" s="23">
        <f t="shared" si="8"/>
        <v>1802</v>
      </c>
      <c r="AJ25" s="25">
        <v>500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3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30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125</v>
      </c>
      <c r="BG25" s="25">
        <v>0</v>
      </c>
      <c r="BH25" s="25">
        <f t="shared" si="1"/>
        <v>4259</v>
      </c>
      <c r="BI25" s="23">
        <f t="shared" si="2"/>
        <v>19379</v>
      </c>
      <c r="BJ25" s="33"/>
      <c r="BK25" s="26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s="21" customFormat="1" ht="21.75" customHeight="1">
      <c r="A26" s="23">
        <v>24</v>
      </c>
      <c r="B26" s="23">
        <v>47556</v>
      </c>
      <c r="C26" s="24" t="s">
        <v>84</v>
      </c>
      <c r="D26" s="24" t="s">
        <v>56</v>
      </c>
      <c r="E26" s="24" t="s">
        <v>59</v>
      </c>
      <c r="F26" s="24"/>
      <c r="G26" s="24"/>
      <c r="H26" s="25">
        <v>30</v>
      </c>
      <c r="I26" s="29">
        <v>6560</v>
      </c>
      <c r="J26" s="23">
        <v>1900</v>
      </c>
      <c r="K26" s="25">
        <f t="shared" si="3"/>
        <v>9560</v>
      </c>
      <c r="L26" s="23">
        <v>600</v>
      </c>
      <c r="M26" s="25">
        <f t="shared" si="4"/>
        <v>678</v>
      </c>
      <c r="N26" s="25">
        <f t="shared" si="5"/>
        <v>2538</v>
      </c>
      <c r="O26" s="25">
        <v>0</v>
      </c>
      <c r="P26" s="25">
        <v>1802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3">
        <f t="shared" si="0"/>
        <v>23638</v>
      </c>
      <c r="AD26" s="25">
        <v>0</v>
      </c>
      <c r="AE26" s="25">
        <v>0</v>
      </c>
      <c r="AF26" s="25">
        <v>0</v>
      </c>
      <c r="AG26" s="25">
        <v>0</v>
      </c>
      <c r="AH26" s="23">
        <f t="shared" si="7"/>
        <v>1802</v>
      </c>
      <c r="AI26" s="23">
        <f t="shared" si="8"/>
        <v>1802</v>
      </c>
      <c r="AJ26" s="25">
        <v>500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3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30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125</v>
      </c>
      <c r="BG26" s="25">
        <v>0</v>
      </c>
      <c r="BH26" s="25">
        <f t="shared" si="1"/>
        <v>4259</v>
      </c>
      <c r="BI26" s="23">
        <f t="shared" si="2"/>
        <v>19379</v>
      </c>
      <c r="BJ26" s="33"/>
      <c r="BK26" s="26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s="21" customFormat="1" ht="21.75" customHeight="1">
      <c r="A27" s="23">
        <v>25</v>
      </c>
      <c r="B27" s="23">
        <v>46519</v>
      </c>
      <c r="C27" s="24" t="s">
        <v>85</v>
      </c>
      <c r="D27" s="24" t="s">
        <v>56</v>
      </c>
      <c r="E27" s="24" t="s">
        <v>59</v>
      </c>
      <c r="F27" s="24"/>
      <c r="G27" s="24"/>
      <c r="H27" s="25">
        <v>30</v>
      </c>
      <c r="I27" s="29">
        <v>6820</v>
      </c>
      <c r="J27" s="23">
        <v>1900</v>
      </c>
      <c r="K27" s="25">
        <f t="shared" si="3"/>
        <v>9854</v>
      </c>
      <c r="L27" s="23">
        <v>600</v>
      </c>
      <c r="M27" s="25">
        <f t="shared" si="4"/>
        <v>678</v>
      </c>
      <c r="N27" s="25">
        <f t="shared" si="5"/>
        <v>2616</v>
      </c>
      <c r="O27" s="25">
        <v>0</v>
      </c>
      <c r="P27" s="25">
        <v>1857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260</v>
      </c>
      <c r="AC27" s="23">
        <f t="shared" si="0"/>
        <v>24585</v>
      </c>
      <c r="AD27" s="25">
        <v>0</v>
      </c>
      <c r="AE27" s="25">
        <v>0</v>
      </c>
      <c r="AF27" s="25">
        <v>0</v>
      </c>
      <c r="AG27" s="25">
        <v>0</v>
      </c>
      <c r="AH27" s="23">
        <f t="shared" si="7"/>
        <v>1857</v>
      </c>
      <c r="AI27" s="23">
        <f t="shared" si="8"/>
        <v>1857</v>
      </c>
      <c r="AJ27" s="25">
        <v>6500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3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30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125</v>
      </c>
      <c r="BG27" s="25">
        <v>0</v>
      </c>
      <c r="BH27" s="25">
        <f t="shared" si="1"/>
        <v>10369</v>
      </c>
      <c r="BI27" s="23">
        <f t="shared" si="2"/>
        <v>14216</v>
      </c>
      <c r="BJ27" s="31"/>
      <c r="BK27" s="26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s="21" customFormat="1" ht="21.75" customHeight="1">
      <c r="A28" s="23">
        <v>26</v>
      </c>
      <c r="B28" s="23">
        <v>52220</v>
      </c>
      <c r="C28" s="24" t="s">
        <v>103</v>
      </c>
      <c r="D28" s="24" t="s">
        <v>56</v>
      </c>
      <c r="E28" s="24" t="s">
        <v>59</v>
      </c>
      <c r="F28" s="24"/>
      <c r="G28" s="24"/>
      <c r="H28" s="25">
        <v>30</v>
      </c>
      <c r="I28" s="29">
        <v>7090</v>
      </c>
      <c r="J28" s="23">
        <v>1900</v>
      </c>
      <c r="K28" s="25">
        <f t="shared" si="3"/>
        <v>10159</v>
      </c>
      <c r="L28" s="23">
        <v>600</v>
      </c>
      <c r="M28" s="25">
        <f t="shared" si="4"/>
        <v>678</v>
      </c>
      <c r="N28" s="25">
        <f t="shared" si="5"/>
        <v>2697</v>
      </c>
      <c r="O28" s="25">
        <v>0</v>
      </c>
      <c r="P28" s="25">
        <v>1915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3">
        <f t="shared" si="0"/>
        <v>25039</v>
      </c>
      <c r="AD28" s="25">
        <v>0</v>
      </c>
      <c r="AE28" s="25">
        <v>0</v>
      </c>
      <c r="AF28" s="25">
        <v>0</v>
      </c>
      <c r="AG28" s="25">
        <v>0</v>
      </c>
      <c r="AH28" s="23">
        <f t="shared" si="7"/>
        <v>1915</v>
      </c>
      <c r="AI28" s="23">
        <f t="shared" si="8"/>
        <v>1915</v>
      </c>
      <c r="AJ28" s="25">
        <v>500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3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30</v>
      </c>
      <c r="BA28" s="25">
        <v>0</v>
      </c>
      <c r="BB28" s="30" t="s">
        <v>81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f t="shared" si="1"/>
        <v>4360</v>
      </c>
      <c r="BI28" s="23">
        <f t="shared" si="2"/>
        <v>20679</v>
      </c>
      <c r="BJ28" s="31"/>
      <c r="BK28" s="26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s="21" customFormat="1" ht="21.75" customHeight="1">
      <c r="A29" s="23">
        <v>27</v>
      </c>
      <c r="B29" s="23">
        <v>52212</v>
      </c>
      <c r="C29" s="32" t="s">
        <v>87</v>
      </c>
      <c r="D29" s="24" t="s">
        <v>56</v>
      </c>
      <c r="E29" s="24" t="s">
        <v>59</v>
      </c>
      <c r="F29" s="24"/>
      <c r="G29" s="24"/>
      <c r="H29" s="25">
        <v>30</v>
      </c>
      <c r="I29" s="29">
        <v>7090</v>
      </c>
      <c r="J29" s="23">
        <v>1900</v>
      </c>
      <c r="K29" s="25">
        <f t="shared" si="3"/>
        <v>10159</v>
      </c>
      <c r="L29" s="23">
        <v>600</v>
      </c>
      <c r="M29" s="25">
        <f t="shared" si="4"/>
        <v>678</v>
      </c>
      <c r="N29" s="25">
        <f t="shared" si="5"/>
        <v>2697</v>
      </c>
      <c r="O29" s="25">
        <v>0</v>
      </c>
      <c r="P29" s="25">
        <v>1915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3">
        <f t="shared" si="0"/>
        <v>25039</v>
      </c>
      <c r="AD29" s="25">
        <v>0</v>
      </c>
      <c r="AE29" s="25">
        <v>0</v>
      </c>
      <c r="AF29" s="25">
        <v>0</v>
      </c>
      <c r="AG29" s="25">
        <v>0</v>
      </c>
      <c r="AH29" s="23">
        <f t="shared" si="7"/>
        <v>1915</v>
      </c>
      <c r="AI29" s="23">
        <f t="shared" si="8"/>
        <v>1915</v>
      </c>
      <c r="AJ29" s="25">
        <v>500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3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30</v>
      </c>
      <c r="BA29" s="25">
        <v>0</v>
      </c>
      <c r="BB29" s="30" t="s">
        <v>81</v>
      </c>
      <c r="BC29" s="25">
        <v>0</v>
      </c>
      <c r="BD29" s="25">
        <v>0</v>
      </c>
      <c r="BE29" s="25">
        <v>0</v>
      </c>
      <c r="BF29" s="25">
        <v>125</v>
      </c>
      <c r="BG29" s="25">
        <v>0</v>
      </c>
      <c r="BH29" s="25">
        <f t="shared" si="1"/>
        <v>4485</v>
      </c>
      <c r="BI29" s="23">
        <f t="shared" si="2"/>
        <v>20554</v>
      </c>
      <c r="BJ29" s="33"/>
      <c r="BK29" s="26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s="21" customFormat="1" ht="21.75" customHeight="1">
      <c r="A30" s="23">
        <v>28</v>
      </c>
      <c r="B30" s="23">
        <v>51419</v>
      </c>
      <c r="C30" s="32" t="s">
        <v>88</v>
      </c>
      <c r="D30" s="24" t="s">
        <v>56</v>
      </c>
      <c r="E30" s="24" t="s">
        <v>59</v>
      </c>
      <c r="F30" s="24"/>
      <c r="G30" s="24"/>
      <c r="H30" s="25">
        <v>30</v>
      </c>
      <c r="I30" s="29">
        <v>7090</v>
      </c>
      <c r="J30" s="23">
        <v>1900</v>
      </c>
      <c r="K30" s="25">
        <f t="shared" si="3"/>
        <v>10159</v>
      </c>
      <c r="L30" s="23">
        <v>600</v>
      </c>
      <c r="M30" s="25">
        <f t="shared" si="4"/>
        <v>678</v>
      </c>
      <c r="N30" s="25">
        <f t="shared" si="5"/>
        <v>2697</v>
      </c>
      <c r="O30" s="25">
        <v>0</v>
      </c>
      <c r="P30" s="25">
        <v>1915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3">
        <f t="shared" si="0"/>
        <v>25039</v>
      </c>
      <c r="AD30" s="25">
        <v>0</v>
      </c>
      <c r="AE30" s="25">
        <v>0</v>
      </c>
      <c r="AF30" s="25">
        <v>0</v>
      </c>
      <c r="AG30" s="25">
        <v>0</v>
      </c>
      <c r="AH30" s="23">
        <f t="shared" si="7"/>
        <v>1915</v>
      </c>
      <c r="AI30" s="23">
        <f t="shared" si="8"/>
        <v>1915</v>
      </c>
      <c r="AJ30" s="25">
        <v>500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3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30</v>
      </c>
      <c r="BA30" s="25">
        <v>0</v>
      </c>
      <c r="BB30" s="30" t="s">
        <v>81</v>
      </c>
      <c r="BC30" s="25">
        <v>0</v>
      </c>
      <c r="BD30" s="25">
        <v>0</v>
      </c>
      <c r="BE30" s="25">
        <v>0</v>
      </c>
      <c r="BF30" s="25">
        <v>125</v>
      </c>
      <c r="BG30" s="25">
        <v>0</v>
      </c>
      <c r="BH30" s="25">
        <f t="shared" si="1"/>
        <v>4485</v>
      </c>
      <c r="BI30" s="23">
        <f t="shared" si="2"/>
        <v>20554</v>
      </c>
      <c r="BJ30" s="33"/>
      <c r="BK30" s="26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s="21" customFormat="1" ht="21.75" customHeight="1">
      <c r="A31" s="23">
        <v>29</v>
      </c>
      <c r="B31" s="23">
        <v>47198</v>
      </c>
      <c r="C31" s="24" t="s">
        <v>89</v>
      </c>
      <c r="D31" s="24" t="s">
        <v>56</v>
      </c>
      <c r="E31" s="24" t="s">
        <v>59</v>
      </c>
      <c r="F31" s="24"/>
      <c r="G31" s="24"/>
      <c r="H31" s="25">
        <v>30</v>
      </c>
      <c r="I31" s="29">
        <v>6560</v>
      </c>
      <c r="J31" s="23">
        <v>1900</v>
      </c>
      <c r="K31" s="25">
        <f t="shared" si="3"/>
        <v>9560</v>
      </c>
      <c r="L31" s="23">
        <v>600</v>
      </c>
      <c r="M31" s="25">
        <f t="shared" si="4"/>
        <v>678</v>
      </c>
      <c r="N31" s="25">
        <f t="shared" si="5"/>
        <v>2538</v>
      </c>
      <c r="O31" s="25">
        <v>0</v>
      </c>
      <c r="P31" s="25">
        <v>1802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3">
        <f t="shared" si="0"/>
        <v>23638</v>
      </c>
      <c r="AD31" s="25">
        <v>0</v>
      </c>
      <c r="AE31" s="25">
        <v>0</v>
      </c>
      <c r="AF31" s="25">
        <v>0</v>
      </c>
      <c r="AG31" s="25">
        <v>0</v>
      </c>
      <c r="AH31" s="23">
        <f t="shared" si="7"/>
        <v>1802</v>
      </c>
      <c r="AI31" s="23">
        <f t="shared" si="8"/>
        <v>1802</v>
      </c>
      <c r="AJ31" s="25">
        <v>9300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3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30</v>
      </c>
      <c r="BA31" s="25">
        <v>450</v>
      </c>
      <c r="BB31" s="30" t="s">
        <v>108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f t="shared" si="1"/>
        <v>13384</v>
      </c>
      <c r="BI31" s="23">
        <f t="shared" si="2"/>
        <v>10254</v>
      </c>
      <c r="BJ31" s="33"/>
      <c r="BK31" s="26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s="21" customFormat="1" ht="21.75" customHeight="1">
      <c r="A32" s="23">
        <v>30</v>
      </c>
      <c r="B32" s="23">
        <v>51493</v>
      </c>
      <c r="C32" s="24" t="s">
        <v>91</v>
      </c>
      <c r="D32" s="24" t="s">
        <v>56</v>
      </c>
      <c r="E32" s="24" t="s">
        <v>59</v>
      </c>
      <c r="F32" s="24"/>
      <c r="G32" s="24"/>
      <c r="H32" s="25">
        <v>30</v>
      </c>
      <c r="I32" s="29">
        <v>7090</v>
      </c>
      <c r="J32" s="23">
        <v>1900</v>
      </c>
      <c r="K32" s="25">
        <f t="shared" si="3"/>
        <v>10159</v>
      </c>
      <c r="L32" s="23">
        <v>600</v>
      </c>
      <c r="M32" s="25">
        <f t="shared" si="4"/>
        <v>678</v>
      </c>
      <c r="N32" s="25">
        <f t="shared" si="5"/>
        <v>2697</v>
      </c>
      <c r="O32" s="25">
        <v>0</v>
      </c>
      <c r="P32" s="25">
        <v>1915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3">
        <f t="shared" si="0"/>
        <v>25039</v>
      </c>
      <c r="AD32" s="25">
        <v>0</v>
      </c>
      <c r="AE32" s="25">
        <v>0</v>
      </c>
      <c r="AF32" s="25">
        <v>0</v>
      </c>
      <c r="AG32" s="25">
        <v>0</v>
      </c>
      <c r="AH32" s="23">
        <f t="shared" si="7"/>
        <v>1915</v>
      </c>
      <c r="AI32" s="23">
        <f t="shared" si="8"/>
        <v>1915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30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f t="shared" si="1"/>
        <v>3860</v>
      </c>
      <c r="BI32" s="23">
        <f t="shared" si="2"/>
        <v>21179</v>
      </c>
      <c r="BJ32" s="33"/>
      <c r="BK32" s="26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s="21" customFormat="1" ht="21.75" customHeight="1">
      <c r="A33" s="23">
        <v>31</v>
      </c>
      <c r="B33" s="23">
        <v>45636</v>
      </c>
      <c r="C33" s="24" t="s">
        <v>92</v>
      </c>
      <c r="D33" s="24" t="s">
        <v>56</v>
      </c>
      <c r="E33" s="24" t="s">
        <v>59</v>
      </c>
      <c r="F33" s="24"/>
      <c r="G33" s="24"/>
      <c r="H33" s="25">
        <v>30</v>
      </c>
      <c r="I33" s="29">
        <v>7090</v>
      </c>
      <c r="J33" s="23">
        <v>1900</v>
      </c>
      <c r="K33" s="25">
        <f t="shared" si="3"/>
        <v>10159</v>
      </c>
      <c r="L33" s="23">
        <v>600</v>
      </c>
      <c r="M33" s="25">
        <f t="shared" si="4"/>
        <v>678</v>
      </c>
      <c r="N33" s="25">
        <f t="shared" si="5"/>
        <v>2697</v>
      </c>
      <c r="O33" s="25">
        <v>210</v>
      </c>
      <c r="P33" s="25">
        <v>1915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270</v>
      </c>
      <c r="AC33" s="23">
        <f t="shared" si="0"/>
        <v>25519</v>
      </c>
      <c r="AD33" s="25">
        <v>0</v>
      </c>
      <c r="AE33" s="25">
        <v>0</v>
      </c>
      <c r="AF33" s="25">
        <v>0</v>
      </c>
      <c r="AG33" s="25">
        <v>0</v>
      </c>
      <c r="AH33" s="23">
        <f t="shared" si="7"/>
        <v>1915</v>
      </c>
      <c r="AI33" s="23">
        <f t="shared" si="8"/>
        <v>1915</v>
      </c>
      <c r="AJ33" s="25">
        <v>9900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30</v>
      </c>
      <c r="BA33" s="25">
        <v>0</v>
      </c>
      <c r="BB33" s="30" t="s">
        <v>81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f aca="true" t="shared" si="9" ref="BH33:BH39">SUM(AD33:BG33)</f>
        <v>13760</v>
      </c>
      <c r="BI33" s="23">
        <f aca="true" t="shared" si="10" ref="BI33:BI39">AC33-BH33</f>
        <v>11759</v>
      </c>
      <c r="BJ33" s="33"/>
      <c r="BK33" s="26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s="21" customFormat="1" ht="21.75" customHeight="1">
      <c r="A34" s="23">
        <v>32</v>
      </c>
      <c r="B34" s="23">
        <v>54780</v>
      </c>
      <c r="C34" s="24" t="s">
        <v>93</v>
      </c>
      <c r="D34" s="24" t="s">
        <v>56</v>
      </c>
      <c r="E34" s="24" t="s">
        <v>59</v>
      </c>
      <c r="F34" s="24"/>
      <c r="G34" s="24"/>
      <c r="H34" s="25">
        <v>30</v>
      </c>
      <c r="I34" s="29">
        <v>7090</v>
      </c>
      <c r="J34" s="23">
        <v>1900</v>
      </c>
      <c r="K34" s="25">
        <f t="shared" si="3"/>
        <v>10159</v>
      </c>
      <c r="L34" s="23">
        <v>600</v>
      </c>
      <c r="M34" s="25">
        <f t="shared" si="4"/>
        <v>678</v>
      </c>
      <c r="N34" s="25">
        <f t="shared" si="5"/>
        <v>2697</v>
      </c>
      <c r="O34" s="25">
        <v>0</v>
      </c>
      <c r="P34" s="25">
        <v>1915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270</v>
      </c>
      <c r="AC34" s="23">
        <f t="shared" si="0"/>
        <v>25309</v>
      </c>
      <c r="AD34" s="25">
        <v>0</v>
      </c>
      <c r="AE34" s="25">
        <v>0</v>
      </c>
      <c r="AF34" s="25">
        <v>0</v>
      </c>
      <c r="AG34" s="25">
        <v>0</v>
      </c>
      <c r="AH34" s="23">
        <f t="shared" si="7"/>
        <v>1915</v>
      </c>
      <c r="AI34" s="23">
        <f t="shared" si="8"/>
        <v>1915</v>
      </c>
      <c r="AJ34" s="25">
        <v>4840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30</v>
      </c>
      <c r="BA34" s="25">
        <v>0</v>
      </c>
      <c r="BB34" s="30" t="s">
        <v>81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f t="shared" si="9"/>
        <v>8700</v>
      </c>
      <c r="BI34" s="23">
        <f t="shared" si="10"/>
        <v>16609</v>
      </c>
      <c r="BJ34" s="33"/>
      <c r="BK34" s="26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s="21" customFormat="1" ht="21.75" customHeight="1">
      <c r="A35" s="23">
        <v>33</v>
      </c>
      <c r="B35" s="23">
        <v>191746327</v>
      </c>
      <c r="C35" s="24" t="s">
        <v>94</v>
      </c>
      <c r="D35" s="24" t="s">
        <v>56</v>
      </c>
      <c r="E35" s="24" t="s">
        <v>59</v>
      </c>
      <c r="F35" s="24"/>
      <c r="G35" s="24"/>
      <c r="H35" s="25">
        <v>30</v>
      </c>
      <c r="I35" s="29">
        <v>7090</v>
      </c>
      <c r="J35" s="23">
        <v>1900</v>
      </c>
      <c r="K35" s="25">
        <f t="shared" si="3"/>
        <v>10159</v>
      </c>
      <c r="L35" s="23">
        <v>600</v>
      </c>
      <c r="M35" s="25">
        <f t="shared" si="4"/>
        <v>678</v>
      </c>
      <c r="N35" s="25">
        <f t="shared" si="5"/>
        <v>2697</v>
      </c>
      <c r="O35" s="25">
        <v>0</v>
      </c>
      <c r="P35" s="25">
        <v>1915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3">
        <f aca="true" t="shared" si="11" ref="AC35:AC50">SUM(I35:AB35)</f>
        <v>25039</v>
      </c>
      <c r="AD35" s="25">
        <v>0</v>
      </c>
      <c r="AE35" s="25">
        <v>0</v>
      </c>
      <c r="AF35" s="25">
        <v>0</v>
      </c>
      <c r="AG35" s="25">
        <v>0</v>
      </c>
      <c r="AH35" s="23">
        <f t="shared" si="7"/>
        <v>1915</v>
      </c>
      <c r="AI35" s="23">
        <f t="shared" si="8"/>
        <v>1915</v>
      </c>
      <c r="AJ35" s="25">
        <v>7380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30</v>
      </c>
      <c r="BA35" s="25">
        <v>450</v>
      </c>
      <c r="BB35" s="30" t="s">
        <v>111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f t="shared" si="9"/>
        <v>11690</v>
      </c>
      <c r="BI35" s="23">
        <f t="shared" si="10"/>
        <v>13349</v>
      </c>
      <c r="BJ35" s="33"/>
      <c r="BK35" s="26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s="21" customFormat="1" ht="21.75" customHeight="1">
      <c r="A36" s="23">
        <v>34</v>
      </c>
      <c r="B36" s="23">
        <v>9236</v>
      </c>
      <c r="C36" s="24" t="s">
        <v>95</v>
      </c>
      <c r="D36" s="24" t="s">
        <v>56</v>
      </c>
      <c r="E36" s="24" t="s">
        <v>59</v>
      </c>
      <c r="F36" s="24"/>
      <c r="G36" s="24"/>
      <c r="H36" s="25">
        <v>30</v>
      </c>
      <c r="I36" s="29">
        <v>7090</v>
      </c>
      <c r="J36" s="23">
        <v>1900</v>
      </c>
      <c r="K36" s="25">
        <f t="shared" si="3"/>
        <v>10159</v>
      </c>
      <c r="L36" s="23">
        <v>600</v>
      </c>
      <c r="M36" s="25">
        <f t="shared" si="4"/>
        <v>678</v>
      </c>
      <c r="N36" s="25">
        <f t="shared" si="5"/>
        <v>2697</v>
      </c>
      <c r="O36" s="25">
        <v>0</v>
      </c>
      <c r="P36" s="25">
        <v>1915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3">
        <f t="shared" si="11"/>
        <v>25039</v>
      </c>
      <c r="AD36" s="25">
        <v>0</v>
      </c>
      <c r="AE36" s="25">
        <v>0</v>
      </c>
      <c r="AF36" s="25">
        <v>0</v>
      </c>
      <c r="AG36" s="25">
        <v>0</v>
      </c>
      <c r="AH36" s="23">
        <f t="shared" si="7"/>
        <v>1915</v>
      </c>
      <c r="AI36" s="23">
        <f t="shared" si="8"/>
        <v>1915</v>
      </c>
      <c r="AJ36" s="25">
        <v>4510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30</v>
      </c>
      <c r="BA36" s="25">
        <v>450</v>
      </c>
      <c r="BB36" s="30" t="s">
        <v>108</v>
      </c>
      <c r="BC36" s="25">
        <v>0</v>
      </c>
      <c r="BD36" s="25">
        <v>0</v>
      </c>
      <c r="BE36" s="25">
        <v>0</v>
      </c>
      <c r="BF36" s="25">
        <v>125</v>
      </c>
      <c r="BG36" s="25">
        <v>0</v>
      </c>
      <c r="BH36" s="25">
        <f t="shared" si="9"/>
        <v>8945</v>
      </c>
      <c r="BI36" s="23">
        <f t="shared" si="10"/>
        <v>16094</v>
      </c>
      <c r="BJ36" s="33"/>
      <c r="BK36" s="26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s="21" customFormat="1" ht="21.75" customHeight="1">
      <c r="A37" s="23">
        <v>35</v>
      </c>
      <c r="B37" s="23">
        <v>9240</v>
      </c>
      <c r="C37" s="32" t="s">
        <v>96</v>
      </c>
      <c r="D37" s="24" t="s">
        <v>56</v>
      </c>
      <c r="E37" s="24" t="s">
        <v>59</v>
      </c>
      <c r="F37" s="24"/>
      <c r="G37" s="24"/>
      <c r="H37" s="25">
        <v>30</v>
      </c>
      <c r="I37" s="29">
        <v>7090</v>
      </c>
      <c r="J37" s="23">
        <v>1900</v>
      </c>
      <c r="K37" s="25">
        <f t="shared" si="3"/>
        <v>10159</v>
      </c>
      <c r="L37" s="23">
        <v>600</v>
      </c>
      <c r="M37" s="25">
        <f t="shared" si="4"/>
        <v>678</v>
      </c>
      <c r="N37" s="25">
        <v>0</v>
      </c>
      <c r="O37" s="25">
        <v>0</v>
      </c>
      <c r="P37" s="25">
        <v>1915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270</v>
      </c>
      <c r="AC37" s="23">
        <f t="shared" si="11"/>
        <v>22612</v>
      </c>
      <c r="AD37" s="25">
        <v>0</v>
      </c>
      <c r="AE37" s="25">
        <v>0</v>
      </c>
      <c r="AF37" s="25">
        <v>450</v>
      </c>
      <c r="AG37" s="25">
        <v>841</v>
      </c>
      <c r="AH37" s="23">
        <f t="shared" si="7"/>
        <v>1915</v>
      </c>
      <c r="AI37" s="23">
        <f t="shared" si="8"/>
        <v>1915</v>
      </c>
      <c r="AJ37" s="25">
        <v>6950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30</v>
      </c>
      <c r="BA37" s="25">
        <v>450</v>
      </c>
      <c r="BB37" s="30" t="s">
        <v>108</v>
      </c>
      <c r="BC37" s="25">
        <v>0</v>
      </c>
      <c r="BD37" s="25">
        <v>0</v>
      </c>
      <c r="BE37" s="25">
        <v>0</v>
      </c>
      <c r="BF37" s="25">
        <v>125</v>
      </c>
      <c r="BG37" s="25">
        <v>0</v>
      </c>
      <c r="BH37" s="25">
        <f t="shared" si="9"/>
        <v>12676</v>
      </c>
      <c r="BI37" s="23">
        <f t="shared" si="10"/>
        <v>9936</v>
      </c>
      <c r="BJ37" s="33"/>
      <c r="BK37" s="26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s="21" customFormat="1" ht="21.75" customHeight="1">
      <c r="A38" s="23">
        <v>36</v>
      </c>
      <c r="B38" s="23">
        <v>45642</v>
      </c>
      <c r="C38" s="24" t="s">
        <v>97</v>
      </c>
      <c r="D38" s="24" t="s">
        <v>56</v>
      </c>
      <c r="E38" s="24" t="s">
        <v>59</v>
      </c>
      <c r="F38" s="24"/>
      <c r="G38" s="24"/>
      <c r="H38" s="25">
        <v>30</v>
      </c>
      <c r="I38" s="29">
        <v>7090</v>
      </c>
      <c r="J38" s="23">
        <v>1900</v>
      </c>
      <c r="K38" s="25">
        <f t="shared" si="3"/>
        <v>10159</v>
      </c>
      <c r="L38" s="23">
        <v>600</v>
      </c>
      <c r="M38" s="25">
        <f t="shared" si="4"/>
        <v>678</v>
      </c>
      <c r="N38" s="25">
        <f t="shared" si="5"/>
        <v>2697</v>
      </c>
      <c r="O38" s="25">
        <v>0</v>
      </c>
      <c r="P38" s="25">
        <v>1915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3">
        <f t="shared" si="11"/>
        <v>25039</v>
      </c>
      <c r="AD38" s="25">
        <v>0</v>
      </c>
      <c r="AE38" s="25">
        <v>0</v>
      </c>
      <c r="AF38" s="25">
        <v>0</v>
      </c>
      <c r="AG38" s="25">
        <v>0</v>
      </c>
      <c r="AH38" s="23">
        <f t="shared" si="7"/>
        <v>1915</v>
      </c>
      <c r="AI38" s="23">
        <f t="shared" si="8"/>
        <v>1915</v>
      </c>
      <c r="AJ38" s="25">
        <v>4640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30</v>
      </c>
      <c r="BA38" s="25">
        <v>450</v>
      </c>
      <c r="BB38" s="30" t="s">
        <v>108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f t="shared" si="9"/>
        <v>8950</v>
      </c>
      <c r="BI38" s="23">
        <f t="shared" si="10"/>
        <v>16089</v>
      </c>
      <c r="BJ38" s="33"/>
      <c r="BK38" s="26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5" s="21" customFormat="1" ht="21.75" customHeight="1">
      <c r="A39" s="23">
        <v>37</v>
      </c>
      <c r="B39" s="23">
        <v>8892</v>
      </c>
      <c r="C39" s="24" t="s">
        <v>98</v>
      </c>
      <c r="D39" s="24" t="s">
        <v>56</v>
      </c>
      <c r="E39" s="24" t="s">
        <v>59</v>
      </c>
      <c r="F39" s="24"/>
      <c r="G39" s="24"/>
      <c r="H39" s="25">
        <v>30</v>
      </c>
      <c r="I39" s="29">
        <v>7090</v>
      </c>
      <c r="J39" s="23">
        <v>1900</v>
      </c>
      <c r="K39" s="25">
        <f t="shared" si="3"/>
        <v>10159</v>
      </c>
      <c r="L39" s="23">
        <v>600</v>
      </c>
      <c r="M39" s="25">
        <f t="shared" si="4"/>
        <v>678</v>
      </c>
      <c r="N39" s="25">
        <f t="shared" si="5"/>
        <v>2697</v>
      </c>
      <c r="O39" s="25">
        <v>0</v>
      </c>
      <c r="P39" s="25">
        <v>1915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3">
        <f t="shared" si="11"/>
        <v>25039</v>
      </c>
      <c r="AD39" s="25">
        <v>0</v>
      </c>
      <c r="AE39" s="25">
        <v>0</v>
      </c>
      <c r="AF39" s="25">
        <v>0</v>
      </c>
      <c r="AG39" s="25">
        <v>0</v>
      </c>
      <c r="AH39" s="23">
        <f t="shared" si="7"/>
        <v>1915</v>
      </c>
      <c r="AI39" s="23">
        <f t="shared" si="8"/>
        <v>1915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30</v>
      </c>
      <c r="BA39" s="25">
        <v>450</v>
      </c>
      <c r="BB39" s="30" t="s">
        <v>111</v>
      </c>
      <c r="BC39" s="25"/>
      <c r="BD39" s="25"/>
      <c r="BE39" s="25">
        <v>0</v>
      </c>
      <c r="BF39" s="25">
        <v>0</v>
      </c>
      <c r="BG39" s="25">
        <v>0</v>
      </c>
      <c r="BH39" s="25">
        <f t="shared" si="9"/>
        <v>4310</v>
      </c>
      <c r="BI39" s="23">
        <f t="shared" si="10"/>
        <v>20729</v>
      </c>
      <c r="BJ39" s="33"/>
      <c r="BK39" s="26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</row>
    <row r="40" spans="1:75" s="21" customFormat="1" ht="21.75" customHeight="1">
      <c r="A40" s="23">
        <v>38</v>
      </c>
      <c r="B40" s="23">
        <v>108610</v>
      </c>
      <c r="C40" s="34" t="s">
        <v>99</v>
      </c>
      <c r="D40" s="24" t="s">
        <v>56</v>
      </c>
      <c r="E40" s="24" t="s">
        <v>59</v>
      </c>
      <c r="F40" s="24"/>
      <c r="G40" s="24"/>
      <c r="H40" s="25">
        <v>30</v>
      </c>
      <c r="I40" s="29">
        <v>6820</v>
      </c>
      <c r="J40" s="23">
        <v>1900</v>
      </c>
      <c r="K40" s="25">
        <f t="shared" si="3"/>
        <v>9854</v>
      </c>
      <c r="L40" s="23">
        <v>600</v>
      </c>
      <c r="M40" s="25">
        <f t="shared" si="4"/>
        <v>678</v>
      </c>
      <c r="N40" s="25">
        <f t="shared" si="5"/>
        <v>2616</v>
      </c>
      <c r="O40" s="25">
        <v>0</v>
      </c>
      <c r="P40" s="25">
        <v>1857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260</v>
      </c>
      <c r="AC40" s="23">
        <f t="shared" si="11"/>
        <v>24585</v>
      </c>
      <c r="AD40" s="25">
        <v>0</v>
      </c>
      <c r="AE40" s="25">
        <v>0</v>
      </c>
      <c r="AF40" s="25">
        <v>0</v>
      </c>
      <c r="AG40" s="25">
        <v>0</v>
      </c>
      <c r="AH40" s="23">
        <f t="shared" si="7"/>
        <v>1857</v>
      </c>
      <c r="AI40" s="23">
        <f t="shared" si="8"/>
        <v>1857</v>
      </c>
      <c r="AJ40" s="25">
        <v>6330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30</v>
      </c>
      <c r="BA40" s="25">
        <v>450</v>
      </c>
      <c r="BB40" s="30" t="s">
        <v>108</v>
      </c>
      <c r="BC40" s="25">
        <v>0</v>
      </c>
      <c r="BD40" s="25">
        <v>0</v>
      </c>
      <c r="BE40" s="25">
        <v>0</v>
      </c>
      <c r="BF40" s="25">
        <v>125</v>
      </c>
      <c r="BG40" s="25">
        <v>0</v>
      </c>
      <c r="BH40" s="25">
        <f aca="true" t="shared" si="12" ref="BH40:BH50">SUM(AD40:BG40)</f>
        <v>10649</v>
      </c>
      <c r="BI40" s="23">
        <f aca="true" t="shared" si="13" ref="BI40:BI50">AC40-BH40</f>
        <v>13936</v>
      </c>
      <c r="BJ40" s="33"/>
      <c r="BK40" s="26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</row>
    <row r="41" spans="1:75" s="21" customFormat="1" ht="21.75" customHeight="1">
      <c r="A41" s="23">
        <v>39</v>
      </c>
      <c r="B41" s="23">
        <v>57451</v>
      </c>
      <c r="C41" s="34" t="s">
        <v>104</v>
      </c>
      <c r="D41" s="24" t="s">
        <v>56</v>
      </c>
      <c r="E41" s="24" t="s">
        <v>59</v>
      </c>
      <c r="F41" s="24"/>
      <c r="G41" s="24"/>
      <c r="H41" s="25">
        <v>30</v>
      </c>
      <c r="I41" s="29">
        <v>5830</v>
      </c>
      <c r="J41" s="23">
        <v>1900</v>
      </c>
      <c r="K41" s="25">
        <f t="shared" si="3"/>
        <v>8735</v>
      </c>
      <c r="L41" s="23">
        <v>600</v>
      </c>
      <c r="M41" s="25">
        <f t="shared" si="4"/>
        <v>678</v>
      </c>
      <c r="N41" s="25">
        <f t="shared" si="5"/>
        <v>2319</v>
      </c>
      <c r="O41" s="25">
        <v>0</v>
      </c>
      <c r="P41" s="25">
        <v>1647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3">
        <f t="shared" si="11"/>
        <v>21709</v>
      </c>
      <c r="AD41" s="25">
        <v>0</v>
      </c>
      <c r="AE41" s="25">
        <v>0</v>
      </c>
      <c r="AF41" s="25">
        <v>0</v>
      </c>
      <c r="AG41" s="25">
        <v>0</v>
      </c>
      <c r="AH41" s="23">
        <f t="shared" si="7"/>
        <v>1647</v>
      </c>
      <c r="AI41" s="23">
        <f t="shared" si="8"/>
        <v>1647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30</v>
      </c>
      <c r="BA41" s="25">
        <v>0</v>
      </c>
      <c r="BB41" s="30" t="s">
        <v>81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f t="shared" si="12"/>
        <v>3324</v>
      </c>
      <c r="BI41" s="23">
        <f t="shared" si="13"/>
        <v>18385</v>
      </c>
      <c r="BJ41" s="33"/>
      <c r="BK41" s="26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</row>
    <row r="42" spans="1:75" s="21" customFormat="1" ht="21.75" customHeight="1">
      <c r="A42" s="23">
        <v>40</v>
      </c>
      <c r="B42" s="23">
        <v>57450</v>
      </c>
      <c r="C42" s="34" t="s">
        <v>105</v>
      </c>
      <c r="D42" s="24" t="s">
        <v>56</v>
      </c>
      <c r="E42" s="24" t="s">
        <v>59</v>
      </c>
      <c r="F42" s="24"/>
      <c r="G42" s="24"/>
      <c r="H42" s="25">
        <v>30</v>
      </c>
      <c r="I42" s="29">
        <v>5830</v>
      </c>
      <c r="J42" s="23">
        <v>1900</v>
      </c>
      <c r="K42" s="25">
        <f t="shared" si="3"/>
        <v>8735</v>
      </c>
      <c r="L42" s="23">
        <v>600</v>
      </c>
      <c r="M42" s="25">
        <f t="shared" si="4"/>
        <v>678</v>
      </c>
      <c r="N42" s="25">
        <f t="shared" si="5"/>
        <v>2319</v>
      </c>
      <c r="O42" s="25">
        <v>0</v>
      </c>
      <c r="P42" s="25">
        <v>1647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3">
        <f t="shared" si="11"/>
        <v>21709</v>
      </c>
      <c r="AD42" s="25">
        <v>0</v>
      </c>
      <c r="AE42" s="25">
        <v>0</v>
      </c>
      <c r="AF42" s="25">
        <v>0</v>
      </c>
      <c r="AG42" s="25">
        <v>0</v>
      </c>
      <c r="AH42" s="23">
        <f>P42</f>
        <v>1647</v>
      </c>
      <c r="AI42" s="23">
        <f>AH42</f>
        <v>1647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30</v>
      </c>
      <c r="BA42" s="25">
        <v>0</v>
      </c>
      <c r="BB42" s="30" t="s">
        <v>81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f t="shared" si="12"/>
        <v>3324</v>
      </c>
      <c r="BI42" s="23">
        <f t="shared" si="13"/>
        <v>18385</v>
      </c>
      <c r="BJ42" s="33"/>
      <c r="BK42" s="26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s="21" customFormat="1" ht="21.75" customHeight="1">
      <c r="A43" s="23">
        <v>41</v>
      </c>
      <c r="B43" s="23">
        <v>57452</v>
      </c>
      <c r="C43" s="34" t="s">
        <v>106</v>
      </c>
      <c r="D43" s="24" t="s">
        <v>56</v>
      </c>
      <c r="E43" s="24" t="s">
        <v>59</v>
      </c>
      <c r="F43" s="24"/>
      <c r="G43" s="24"/>
      <c r="H43" s="25">
        <v>30</v>
      </c>
      <c r="I43" s="29">
        <v>5830</v>
      </c>
      <c r="J43" s="23">
        <v>1900</v>
      </c>
      <c r="K43" s="25">
        <f t="shared" si="3"/>
        <v>8735</v>
      </c>
      <c r="L43" s="23">
        <v>600</v>
      </c>
      <c r="M43" s="25">
        <f t="shared" si="4"/>
        <v>678</v>
      </c>
      <c r="N43" s="25">
        <v>0</v>
      </c>
      <c r="O43" s="25">
        <v>0</v>
      </c>
      <c r="P43" s="25">
        <v>1647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3">
        <f t="shared" si="11"/>
        <v>19390</v>
      </c>
      <c r="AD43" s="25">
        <v>0</v>
      </c>
      <c r="AE43" s="25">
        <v>0</v>
      </c>
      <c r="AF43" s="25">
        <v>0</v>
      </c>
      <c r="AG43" s="25">
        <v>0</v>
      </c>
      <c r="AH43" s="23">
        <f>P43</f>
        <v>1647</v>
      </c>
      <c r="AI43" s="23">
        <f>AH43</f>
        <v>1647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30</v>
      </c>
      <c r="BA43" s="25">
        <v>0</v>
      </c>
      <c r="BB43" s="30" t="s">
        <v>81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f t="shared" si="12"/>
        <v>3324</v>
      </c>
      <c r="BI43" s="23">
        <f t="shared" si="13"/>
        <v>16066</v>
      </c>
      <c r="BJ43" s="33"/>
      <c r="BK43" s="26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spans="1:75" s="21" customFormat="1" ht="21.75" customHeight="1">
      <c r="A44" s="23">
        <v>42</v>
      </c>
      <c r="B44" s="23">
        <v>57601</v>
      </c>
      <c r="C44" s="34" t="s">
        <v>107</v>
      </c>
      <c r="D44" s="24" t="s">
        <v>56</v>
      </c>
      <c r="E44" s="24" t="s">
        <v>59</v>
      </c>
      <c r="F44" s="24"/>
      <c r="G44" s="24"/>
      <c r="H44" s="25">
        <v>30</v>
      </c>
      <c r="I44" s="29">
        <v>5830</v>
      </c>
      <c r="J44" s="23">
        <v>1900</v>
      </c>
      <c r="K44" s="25">
        <f t="shared" si="3"/>
        <v>8735</v>
      </c>
      <c r="L44" s="23">
        <v>600</v>
      </c>
      <c r="M44" s="25">
        <f t="shared" si="4"/>
        <v>678</v>
      </c>
      <c r="N44" s="25">
        <f t="shared" si="5"/>
        <v>2319</v>
      </c>
      <c r="O44" s="25">
        <v>0</v>
      </c>
      <c r="P44" s="25">
        <v>1647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3">
        <f t="shared" si="11"/>
        <v>21709</v>
      </c>
      <c r="AD44" s="25">
        <v>0</v>
      </c>
      <c r="AE44" s="25">
        <v>0</v>
      </c>
      <c r="AF44" s="25">
        <v>0</v>
      </c>
      <c r="AG44" s="25">
        <v>0</v>
      </c>
      <c r="AH44" s="23">
        <f>P44</f>
        <v>1647</v>
      </c>
      <c r="AI44" s="23">
        <f>AH44</f>
        <v>1647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30</v>
      </c>
      <c r="BA44" s="25">
        <v>0</v>
      </c>
      <c r="BB44" s="30" t="s">
        <v>81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f t="shared" si="12"/>
        <v>3324</v>
      </c>
      <c r="BI44" s="23">
        <f t="shared" si="13"/>
        <v>18385</v>
      </c>
      <c r="BJ44" s="33"/>
      <c r="BK44" s="26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s="21" customFormat="1" ht="21.75" customHeight="1">
      <c r="A45" s="23">
        <v>42</v>
      </c>
      <c r="B45" s="23">
        <v>58047</v>
      </c>
      <c r="C45" s="34" t="s">
        <v>114</v>
      </c>
      <c r="D45" s="24" t="s">
        <v>56</v>
      </c>
      <c r="E45" s="24" t="s">
        <v>59</v>
      </c>
      <c r="F45" s="24"/>
      <c r="G45" s="24"/>
      <c r="H45" s="25">
        <v>30</v>
      </c>
      <c r="I45" s="29">
        <v>5830</v>
      </c>
      <c r="J45" s="23">
        <v>1900</v>
      </c>
      <c r="K45" s="25">
        <f>ROUND((I45+J45)*113%,0)</f>
        <v>8735</v>
      </c>
      <c r="L45" s="23">
        <v>600</v>
      </c>
      <c r="M45" s="25">
        <f>ROUND((L45)*113%,0)</f>
        <v>678</v>
      </c>
      <c r="N45" s="25">
        <f t="shared" si="5"/>
        <v>2319</v>
      </c>
      <c r="O45" s="25">
        <v>0</v>
      </c>
      <c r="P45" s="25">
        <v>3294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3">
        <f>SUM(I45:AB45)</f>
        <v>23356</v>
      </c>
      <c r="AD45" s="25">
        <v>0</v>
      </c>
      <c r="AE45" s="25">
        <v>0</v>
      </c>
      <c r="AF45" s="25">
        <v>0</v>
      </c>
      <c r="AG45" s="25">
        <v>0</v>
      </c>
      <c r="AH45" s="23">
        <v>3294</v>
      </c>
      <c r="AI45" s="23">
        <f>AH45</f>
        <v>3294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30</v>
      </c>
      <c r="BA45" s="25">
        <v>0</v>
      </c>
      <c r="BB45" s="30" t="s">
        <v>81</v>
      </c>
      <c r="BC45" s="25">
        <v>0</v>
      </c>
      <c r="BD45" s="25">
        <v>0</v>
      </c>
      <c r="BE45" s="25">
        <v>3293</v>
      </c>
      <c r="BF45" s="25">
        <v>0</v>
      </c>
      <c r="BG45" s="25"/>
      <c r="BH45" s="25">
        <f>SUM(AD45:BG45)</f>
        <v>9911</v>
      </c>
      <c r="BI45" s="23">
        <f>AC45-BH45</f>
        <v>13445</v>
      </c>
      <c r="BJ45" s="33"/>
      <c r="BK45" s="26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s="21" customFormat="1" ht="21.75" customHeight="1">
      <c r="A46" s="23">
        <v>42</v>
      </c>
      <c r="B46" s="23">
        <v>58090</v>
      </c>
      <c r="C46" s="34" t="s">
        <v>110</v>
      </c>
      <c r="D46" s="24" t="s">
        <v>56</v>
      </c>
      <c r="E46" s="24" t="s">
        <v>59</v>
      </c>
      <c r="F46" s="24"/>
      <c r="G46" s="24"/>
      <c r="H46" s="25">
        <v>30</v>
      </c>
      <c r="I46" s="29">
        <v>5830</v>
      </c>
      <c r="J46" s="23">
        <v>1900</v>
      </c>
      <c r="K46" s="25">
        <f>ROUND((I46+J46)*113%,0)</f>
        <v>8735</v>
      </c>
      <c r="L46" s="23">
        <v>600</v>
      </c>
      <c r="M46" s="25">
        <f>ROUND((L46)*113%,0)</f>
        <v>678</v>
      </c>
      <c r="N46" s="25">
        <v>0</v>
      </c>
      <c r="O46" s="25">
        <v>0</v>
      </c>
      <c r="P46" s="25">
        <v>1647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3">
        <f>SUM(I46:AB46)</f>
        <v>19390</v>
      </c>
      <c r="AD46" s="25">
        <v>0</v>
      </c>
      <c r="AE46" s="25">
        <v>0</v>
      </c>
      <c r="AF46" s="25">
        <v>0</v>
      </c>
      <c r="AG46" s="25">
        <v>0</v>
      </c>
      <c r="AH46" s="23">
        <f>P46</f>
        <v>1647</v>
      </c>
      <c r="AI46" s="23">
        <f>AH46</f>
        <v>1647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30</v>
      </c>
      <c r="BA46" s="25">
        <v>0</v>
      </c>
      <c r="BB46" s="30" t="s">
        <v>81</v>
      </c>
      <c r="BC46" s="25">
        <v>0</v>
      </c>
      <c r="BD46" s="25">
        <v>0</v>
      </c>
      <c r="BE46" s="25">
        <v>1647</v>
      </c>
      <c r="BF46" s="25">
        <v>0</v>
      </c>
      <c r="BG46" s="25"/>
      <c r="BH46" s="25">
        <f>SUM(AD46:BG46)</f>
        <v>4971</v>
      </c>
      <c r="BI46" s="23">
        <f>AC46-BH46</f>
        <v>14419</v>
      </c>
      <c r="BJ46" s="33"/>
      <c r="BK46" s="26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s="21" customFormat="1" ht="24" customHeight="1">
      <c r="A47" s="23">
        <v>43</v>
      </c>
      <c r="B47" s="25">
        <v>191790003</v>
      </c>
      <c r="C47" s="27" t="s">
        <v>79</v>
      </c>
      <c r="D47" s="35" t="s">
        <v>77</v>
      </c>
      <c r="E47" s="24" t="s">
        <v>59</v>
      </c>
      <c r="F47" s="28"/>
      <c r="G47" s="28"/>
      <c r="H47" s="25">
        <v>30</v>
      </c>
      <c r="I47" s="29">
        <v>7090</v>
      </c>
      <c r="J47" s="25">
        <v>1900</v>
      </c>
      <c r="K47" s="25">
        <f t="shared" si="3"/>
        <v>10159</v>
      </c>
      <c r="L47" s="23">
        <v>600</v>
      </c>
      <c r="M47" s="25">
        <f t="shared" si="4"/>
        <v>678</v>
      </c>
      <c r="N47" s="25">
        <v>0</v>
      </c>
      <c r="O47" s="25">
        <v>0</v>
      </c>
      <c r="P47" s="25">
        <v>1915</v>
      </c>
      <c r="Q47" s="25">
        <v>0</v>
      </c>
      <c r="R47" s="25">
        <v>0</v>
      </c>
      <c r="S47" s="25">
        <v>0</v>
      </c>
      <c r="T47" s="25">
        <v>90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3">
        <f t="shared" si="11"/>
        <v>22432</v>
      </c>
      <c r="AD47" s="25">
        <v>0</v>
      </c>
      <c r="AE47" s="25">
        <v>0</v>
      </c>
      <c r="AF47" s="25">
        <v>450</v>
      </c>
      <c r="AG47" s="25">
        <v>1625</v>
      </c>
      <c r="AH47" s="23">
        <f t="shared" si="7"/>
        <v>1915</v>
      </c>
      <c r="AI47" s="23">
        <f t="shared" si="8"/>
        <v>1915</v>
      </c>
      <c r="AJ47" s="25">
        <v>4590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30</v>
      </c>
      <c r="BA47" s="25">
        <v>450</v>
      </c>
      <c r="BB47" s="30" t="s">
        <v>117</v>
      </c>
      <c r="BC47" s="25">
        <v>0</v>
      </c>
      <c r="BD47" s="30" t="s">
        <v>81</v>
      </c>
      <c r="BE47" s="25">
        <v>0</v>
      </c>
      <c r="BF47" s="25">
        <v>125</v>
      </c>
      <c r="BG47" s="25">
        <v>0</v>
      </c>
      <c r="BH47" s="25">
        <f t="shared" si="12"/>
        <v>11100</v>
      </c>
      <c r="BI47" s="23">
        <f t="shared" si="13"/>
        <v>11332</v>
      </c>
      <c r="BJ47" s="33"/>
      <c r="BK47" s="26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s="21" customFormat="1" ht="24" customHeight="1">
      <c r="A48" s="23">
        <v>44</v>
      </c>
      <c r="B48" s="25">
        <v>42865</v>
      </c>
      <c r="C48" s="28" t="s">
        <v>76</v>
      </c>
      <c r="D48" s="35" t="s">
        <v>77</v>
      </c>
      <c r="E48" s="24" t="s">
        <v>78</v>
      </c>
      <c r="F48" s="28"/>
      <c r="G48" s="28"/>
      <c r="H48" s="25">
        <v>30</v>
      </c>
      <c r="I48" s="29">
        <v>13960</v>
      </c>
      <c r="J48" s="25">
        <v>4200</v>
      </c>
      <c r="K48" s="25">
        <f t="shared" si="3"/>
        <v>20521</v>
      </c>
      <c r="L48" s="23">
        <v>1600</v>
      </c>
      <c r="M48" s="25">
        <f t="shared" si="4"/>
        <v>1808</v>
      </c>
      <c r="N48" s="25">
        <v>0</v>
      </c>
      <c r="O48" s="25">
        <v>0</v>
      </c>
      <c r="P48" s="25"/>
      <c r="Q48" s="25">
        <v>0</v>
      </c>
      <c r="R48" s="25">
        <v>0</v>
      </c>
      <c r="S48" s="25">
        <v>0</v>
      </c>
      <c r="T48" s="25">
        <v>90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3">
        <f t="shared" si="11"/>
        <v>42179</v>
      </c>
      <c r="AD48" s="25">
        <v>1000</v>
      </c>
      <c r="AE48" s="25">
        <v>0</v>
      </c>
      <c r="AF48" s="25">
        <v>450</v>
      </c>
      <c r="AG48" s="25">
        <v>1330</v>
      </c>
      <c r="AH48" s="23">
        <f>P48</f>
        <v>0</v>
      </c>
      <c r="AI48" s="23">
        <f>AH48</f>
        <v>0</v>
      </c>
      <c r="AJ48" s="25">
        <v>4300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15000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30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225</v>
      </c>
      <c r="BG48" s="25">
        <v>0</v>
      </c>
      <c r="BH48" s="25">
        <f t="shared" si="12"/>
        <v>22335</v>
      </c>
      <c r="BI48" s="23">
        <f t="shared" si="13"/>
        <v>19844</v>
      </c>
      <c r="BJ48" s="33"/>
      <c r="BK48" s="26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s="21" customFormat="1" ht="24" customHeight="1">
      <c r="A49" s="23">
        <v>45</v>
      </c>
      <c r="B49" s="25">
        <v>45206</v>
      </c>
      <c r="C49" s="28" t="s">
        <v>102</v>
      </c>
      <c r="D49" s="35" t="s">
        <v>77</v>
      </c>
      <c r="E49" s="24" t="s">
        <v>59</v>
      </c>
      <c r="F49" s="28"/>
      <c r="G49" s="28"/>
      <c r="H49" s="25">
        <v>30</v>
      </c>
      <c r="I49" s="29">
        <v>7090</v>
      </c>
      <c r="J49" s="25">
        <v>1900</v>
      </c>
      <c r="K49" s="25">
        <f t="shared" si="3"/>
        <v>10159</v>
      </c>
      <c r="L49" s="23">
        <v>600</v>
      </c>
      <c r="M49" s="25">
        <f t="shared" si="4"/>
        <v>678</v>
      </c>
      <c r="N49" s="25">
        <v>0</v>
      </c>
      <c r="O49" s="25">
        <v>210</v>
      </c>
      <c r="P49" s="25">
        <v>1915</v>
      </c>
      <c r="Q49" s="25">
        <v>0</v>
      </c>
      <c r="R49" s="25">
        <v>0</v>
      </c>
      <c r="S49" s="25">
        <v>0</v>
      </c>
      <c r="T49" s="25">
        <v>90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3">
        <f t="shared" si="11"/>
        <v>22642</v>
      </c>
      <c r="AD49" s="25">
        <v>0</v>
      </c>
      <c r="AE49" s="25">
        <v>0</v>
      </c>
      <c r="AF49" s="25">
        <v>135</v>
      </c>
      <c r="AG49" s="25">
        <v>0</v>
      </c>
      <c r="AH49" s="23">
        <f>P49</f>
        <v>1915</v>
      </c>
      <c r="AI49" s="23">
        <f>AH49</f>
        <v>1915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30</v>
      </c>
      <c r="BA49" s="25">
        <v>450</v>
      </c>
      <c r="BB49" s="30" t="s">
        <v>119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f t="shared" si="12"/>
        <v>4445</v>
      </c>
      <c r="BI49" s="23">
        <f t="shared" si="13"/>
        <v>18197</v>
      </c>
      <c r="BJ49" s="33"/>
      <c r="BK49" s="26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s="21" customFormat="1" ht="24" customHeight="1">
      <c r="A50" s="23">
        <v>46</v>
      </c>
      <c r="B50" s="25">
        <v>20110</v>
      </c>
      <c r="C50" s="28" t="s">
        <v>109</v>
      </c>
      <c r="D50" s="35" t="s">
        <v>77</v>
      </c>
      <c r="E50" s="24" t="s">
        <v>59</v>
      </c>
      <c r="F50" s="28"/>
      <c r="G50" s="28"/>
      <c r="H50" s="25">
        <v>30</v>
      </c>
      <c r="I50" s="29">
        <v>9130</v>
      </c>
      <c r="J50" s="25">
        <v>1900</v>
      </c>
      <c r="K50" s="25">
        <f t="shared" si="3"/>
        <v>12464</v>
      </c>
      <c r="L50" s="23">
        <v>1600</v>
      </c>
      <c r="M50" s="25">
        <f t="shared" si="4"/>
        <v>1808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90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3">
        <f t="shared" si="11"/>
        <v>26992</v>
      </c>
      <c r="AD50" s="25">
        <v>0</v>
      </c>
      <c r="AE50" s="25">
        <v>0</v>
      </c>
      <c r="AF50" s="25">
        <v>245</v>
      </c>
      <c r="AG50" s="25">
        <v>0</v>
      </c>
      <c r="AH50" s="23">
        <f>P50</f>
        <v>0</v>
      </c>
      <c r="AI50" s="23">
        <f>AH50</f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7000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30</v>
      </c>
      <c r="BA50" s="25">
        <v>450</v>
      </c>
      <c r="BB50" s="30" t="s">
        <v>120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f t="shared" si="12"/>
        <v>7725</v>
      </c>
      <c r="BI50" s="23">
        <f t="shared" si="13"/>
        <v>19267</v>
      </c>
      <c r="BJ50" s="33"/>
      <c r="BK50" s="26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s="21" customFormat="1" ht="16.5" customHeight="1">
      <c r="A51" s="23"/>
      <c r="B51" s="25"/>
      <c r="C51" s="28"/>
      <c r="D51" s="35"/>
      <c r="E51" s="24"/>
      <c r="F51" s="28"/>
      <c r="G51" s="28"/>
      <c r="H51" s="25"/>
      <c r="I51" s="29"/>
      <c r="J51" s="25"/>
      <c r="K51" s="25"/>
      <c r="L51" s="23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3"/>
      <c r="AD51" s="25"/>
      <c r="AE51" s="25"/>
      <c r="AF51" s="25"/>
      <c r="AG51" s="25"/>
      <c r="AH51" s="23"/>
      <c r="AI51" s="23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30"/>
      <c r="BC51" s="25"/>
      <c r="BD51" s="25"/>
      <c r="BE51" s="25"/>
      <c r="BF51" s="25"/>
      <c r="BG51" s="25"/>
      <c r="BH51" s="25"/>
      <c r="BI51" s="23"/>
      <c r="BJ51" s="33"/>
      <c r="BK51" s="26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5" s="21" customFormat="1" ht="22.5" customHeight="1">
      <c r="A52" s="23"/>
      <c r="B52" s="25"/>
      <c r="C52" s="27"/>
      <c r="D52" s="27"/>
      <c r="E52" s="24"/>
      <c r="F52" s="28"/>
      <c r="G52" s="28"/>
      <c r="H52" s="25"/>
      <c r="I52" s="29">
        <f aca="true" t="shared" si="14" ref="I52:BI52">SUM(I3:I50)</f>
        <v>397940</v>
      </c>
      <c r="J52" s="29">
        <f t="shared" si="14"/>
        <v>101300</v>
      </c>
      <c r="K52" s="29">
        <f t="shared" si="14"/>
        <v>564151</v>
      </c>
      <c r="L52" s="29">
        <f t="shared" si="14"/>
        <v>45600</v>
      </c>
      <c r="M52" s="29">
        <f t="shared" si="14"/>
        <v>51528</v>
      </c>
      <c r="N52" s="29">
        <f t="shared" si="14"/>
        <v>97656</v>
      </c>
      <c r="O52" s="29">
        <f t="shared" si="14"/>
        <v>630</v>
      </c>
      <c r="P52" s="29">
        <f t="shared" si="14"/>
        <v>52865</v>
      </c>
      <c r="Q52" s="29">
        <f t="shared" si="14"/>
        <v>0</v>
      </c>
      <c r="R52" s="29">
        <f t="shared" si="14"/>
        <v>0</v>
      </c>
      <c r="S52" s="29">
        <f t="shared" si="14"/>
        <v>0</v>
      </c>
      <c r="T52" s="29">
        <f t="shared" si="14"/>
        <v>360</v>
      </c>
      <c r="U52" s="29">
        <f t="shared" si="14"/>
        <v>0</v>
      </c>
      <c r="V52" s="29">
        <f t="shared" si="14"/>
        <v>0</v>
      </c>
      <c r="W52" s="29">
        <f t="shared" si="14"/>
        <v>0</v>
      </c>
      <c r="X52" s="29">
        <f t="shared" si="14"/>
        <v>0</v>
      </c>
      <c r="Y52" s="29">
        <f t="shared" si="14"/>
        <v>0</v>
      </c>
      <c r="Z52" s="29">
        <f t="shared" si="14"/>
        <v>0</v>
      </c>
      <c r="AA52" s="29">
        <f t="shared" si="14"/>
        <v>0</v>
      </c>
      <c r="AB52" s="29">
        <f t="shared" si="14"/>
        <v>1330</v>
      </c>
      <c r="AC52" s="29">
        <f t="shared" si="14"/>
        <v>1313360</v>
      </c>
      <c r="AD52" s="29">
        <f t="shared" si="14"/>
        <v>1000</v>
      </c>
      <c r="AE52" s="29">
        <f t="shared" si="14"/>
        <v>0</v>
      </c>
      <c r="AF52" s="29">
        <f t="shared" si="14"/>
        <v>3580</v>
      </c>
      <c r="AG52" s="29">
        <f t="shared" si="14"/>
        <v>13639</v>
      </c>
      <c r="AH52" s="29">
        <f t="shared" si="14"/>
        <v>52865</v>
      </c>
      <c r="AI52" s="29">
        <f t="shared" si="14"/>
        <v>52865</v>
      </c>
      <c r="AJ52" s="29">
        <f t="shared" si="14"/>
        <v>146680</v>
      </c>
      <c r="AK52" s="29">
        <f t="shared" si="14"/>
        <v>0</v>
      </c>
      <c r="AL52" s="29">
        <f t="shared" si="14"/>
        <v>0</v>
      </c>
      <c r="AM52" s="29">
        <f t="shared" si="14"/>
        <v>0</v>
      </c>
      <c r="AN52" s="29">
        <f t="shared" si="14"/>
        <v>0</v>
      </c>
      <c r="AO52" s="29">
        <f t="shared" si="14"/>
        <v>0</v>
      </c>
      <c r="AP52" s="29">
        <f t="shared" si="14"/>
        <v>0</v>
      </c>
      <c r="AQ52" s="29">
        <f t="shared" si="14"/>
        <v>187500</v>
      </c>
      <c r="AR52" s="29">
        <f t="shared" si="14"/>
        <v>5000</v>
      </c>
      <c r="AS52" s="29">
        <f t="shared" si="14"/>
        <v>0</v>
      </c>
      <c r="AT52" s="29">
        <f t="shared" si="14"/>
        <v>0</v>
      </c>
      <c r="AU52" s="29">
        <f t="shared" si="14"/>
        <v>0</v>
      </c>
      <c r="AV52" s="29">
        <f t="shared" si="14"/>
        <v>0</v>
      </c>
      <c r="AW52" s="29">
        <f t="shared" si="14"/>
        <v>0</v>
      </c>
      <c r="AX52" s="29">
        <f t="shared" si="14"/>
        <v>0</v>
      </c>
      <c r="AY52" s="29">
        <f t="shared" si="14"/>
        <v>0</v>
      </c>
      <c r="AZ52" s="29">
        <f t="shared" si="14"/>
        <v>1440</v>
      </c>
      <c r="BA52" s="29">
        <f t="shared" si="14"/>
        <v>8550</v>
      </c>
      <c r="BB52" s="29">
        <f t="shared" si="14"/>
        <v>0</v>
      </c>
      <c r="BC52" s="29">
        <f t="shared" si="14"/>
        <v>0</v>
      </c>
      <c r="BD52" s="29">
        <f t="shared" si="14"/>
        <v>0</v>
      </c>
      <c r="BE52" s="29">
        <f t="shared" si="14"/>
        <v>4940</v>
      </c>
      <c r="BF52" s="29">
        <f t="shared" si="14"/>
        <v>3350</v>
      </c>
      <c r="BG52" s="29">
        <f t="shared" si="14"/>
        <v>0</v>
      </c>
      <c r="BH52" s="29">
        <f t="shared" si="14"/>
        <v>481409</v>
      </c>
      <c r="BI52" s="29">
        <f t="shared" si="14"/>
        <v>831951</v>
      </c>
      <c r="BJ52" s="33"/>
      <c r="BK52" s="26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1:61" ht="15">
      <c r="K53" s="17">
        <f aca="true" t="shared" si="15" ref="K53:K61">INT((I53+J53)*0.35+0.5)</f>
        <v>0</v>
      </c>
      <c r="L53" s="11"/>
      <c r="M53" s="18">
        <f aca="true" t="shared" si="16" ref="M53:M61">INT(0.35*L53+0.5)</f>
        <v>0</v>
      </c>
      <c r="AC53" s="13">
        <f aca="true" t="shared" si="17" ref="AC53:AC61">SUM(I53:AB53)</f>
        <v>0</v>
      </c>
      <c r="BG53" s="10"/>
      <c r="BH53" s="16">
        <f aca="true" t="shared" si="18" ref="BH53:BH69">SUM(AD53:AK53,AM53,AO53:AR53,AT53:AV53,AX53,AZ53:BA53,BC53:BG53)</f>
        <v>0</v>
      </c>
      <c r="BI53" s="13">
        <f aca="true" t="shared" si="19" ref="BI53:BI69">AC53-BH53</f>
        <v>0</v>
      </c>
    </row>
    <row r="54" spans="11:61" ht="15">
      <c r="K54" s="17">
        <f>INT((I54+J54)*0.35+0.5)</f>
        <v>0</v>
      </c>
      <c r="L54" s="11"/>
      <c r="M54" s="18">
        <f t="shared" si="16"/>
        <v>0</v>
      </c>
      <c r="AC54" s="13">
        <f t="shared" si="17"/>
        <v>0</v>
      </c>
      <c r="BG54" s="10"/>
      <c r="BH54" s="16">
        <f t="shared" si="18"/>
        <v>0</v>
      </c>
      <c r="BI54" s="13">
        <f t="shared" si="19"/>
        <v>0</v>
      </c>
    </row>
    <row r="55" spans="11:61" ht="15">
      <c r="K55" s="17">
        <f t="shared" si="15"/>
        <v>0</v>
      </c>
      <c r="L55" s="11"/>
      <c r="M55" s="18">
        <f t="shared" si="16"/>
        <v>0</v>
      </c>
      <c r="AC55" s="13">
        <f t="shared" si="17"/>
        <v>0</v>
      </c>
      <c r="BG55" s="10"/>
      <c r="BH55" s="16">
        <f t="shared" si="18"/>
        <v>0</v>
      </c>
      <c r="BI55" s="13">
        <f t="shared" si="19"/>
        <v>0</v>
      </c>
    </row>
    <row r="56" spans="11:61" ht="15">
      <c r="K56" s="17">
        <f t="shared" si="15"/>
        <v>0</v>
      </c>
      <c r="L56" s="11"/>
      <c r="M56" s="18">
        <f t="shared" si="16"/>
        <v>0</v>
      </c>
      <c r="AC56" s="13">
        <f t="shared" si="17"/>
        <v>0</v>
      </c>
      <c r="BG56" s="10"/>
      <c r="BH56" s="16">
        <f t="shared" si="18"/>
        <v>0</v>
      </c>
      <c r="BI56" s="13">
        <f t="shared" si="19"/>
        <v>0</v>
      </c>
    </row>
    <row r="57" spans="11:61" ht="15">
      <c r="K57" s="17">
        <f t="shared" si="15"/>
        <v>0</v>
      </c>
      <c r="L57" s="11"/>
      <c r="M57" s="18">
        <f t="shared" si="16"/>
        <v>0</v>
      </c>
      <c r="AC57" s="13">
        <f t="shared" si="17"/>
        <v>0</v>
      </c>
      <c r="BG57" s="10"/>
      <c r="BH57" s="16">
        <f t="shared" si="18"/>
        <v>0</v>
      </c>
      <c r="BI57" s="13">
        <f t="shared" si="19"/>
        <v>0</v>
      </c>
    </row>
    <row r="58" spans="11:61" ht="15">
      <c r="K58" s="17">
        <f t="shared" si="15"/>
        <v>0</v>
      </c>
      <c r="L58" s="11"/>
      <c r="M58" s="18">
        <f t="shared" si="16"/>
        <v>0</v>
      </c>
      <c r="AC58" s="13">
        <f t="shared" si="17"/>
        <v>0</v>
      </c>
      <c r="BG58" s="10"/>
      <c r="BH58" s="16">
        <f t="shared" si="18"/>
        <v>0</v>
      </c>
      <c r="BI58" s="13">
        <f t="shared" si="19"/>
        <v>0</v>
      </c>
    </row>
    <row r="59" spans="11:61" ht="15">
      <c r="K59" s="17">
        <f t="shared" si="15"/>
        <v>0</v>
      </c>
      <c r="L59" s="11"/>
      <c r="M59" s="18">
        <f t="shared" si="16"/>
        <v>0</v>
      </c>
      <c r="AC59" s="13">
        <f t="shared" si="17"/>
        <v>0</v>
      </c>
      <c r="BG59" s="10"/>
      <c r="BH59" s="16">
        <f t="shared" si="18"/>
        <v>0</v>
      </c>
      <c r="BI59" s="13">
        <f t="shared" si="19"/>
        <v>0</v>
      </c>
    </row>
    <row r="60" spans="11:61" ht="15">
      <c r="K60" s="17">
        <f t="shared" si="15"/>
        <v>0</v>
      </c>
      <c r="L60" s="11"/>
      <c r="M60" s="18">
        <f t="shared" si="16"/>
        <v>0</v>
      </c>
      <c r="AC60" s="13">
        <f t="shared" si="17"/>
        <v>0</v>
      </c>
      <c r="BG60" s="10"/>
      <c r="BH60" s="16">
        <f t="shared" si="18"/>
        <v>0</v>
      </c>
      <c r="BI60" s="13">
        <f t="shared" si="19"/>
        <v>0</v>
      </c>
    </row>
    <row r="61" spans="11:61" ht="15">
      <c r="K61" s="17">
        <f t="shared" si="15"/>
        <v>0</v>
      </c>
      <c r="L61" s="11"/>
      <c r="M61" s="18">
        <f t="shared" si="16"/>
        <v>0</v>
      </c>
      <c r="AC61" s="13">
        <f t="shared" si="17"/>
        <v>0</v>
      </c>
      <c r="BG61" s="10"/>
      <c r="BH61" s="16">
        <f t="shared" si="18"/>
        <v>0</v>
      </c>
      <c r="BI61" s="13">
        <f t="shared" si="19"/>
        <v>0</v>
      </c>
    </row>
    <row r="62" spans="11:61" ht="15">
      <c r="K62" s="17">
        <f aca="true" t="shared" si="20" ref="K62:K67">INT((I62+J62)*0.35+0.5)</f>
        <v>0</v>
      </c>
      <c r="L62" s="11"/>
      <c r="M62" s="18">
        <f aca="true" t="shared" si="21" ref="M62:M67">INT(0.35*L62+0.5)</f>
        <v>0</v>
      </c>
      <c r="AC62" s="13">
        <f aca="true" t="shared" si="22" ref="AC62:AC75">SUM(I62:AB62)</f>
        <v>0</v>
      </c>
      <c r="BG62" s="10"/>
      <c r="BH62" s="16">
        <f t="shared" si="18"/>
        <v>0</v>
      </c>
      <c r="BI62" s="13">
        <f t="shared" si="19"/>
        <v>0</v>
      </c>
    </row>
    <row r="63" spans="11:61" ht="15">
      <c r="K63" s="17">
        <f t="shared" si="20"/>
        <v>0</v>
      </c>
      <c r="L63" s="11"/>
      <c r="M63" s="18">
        <f t="shared" si="21"/>
        <v>0</v>
      </c>
      <c r="AC63" s="13">
        <f t="shared" si="22"/>
        <v>0</v>
      </c>
      <c r="BG63" s="10"/>
      <c r="BH63" s="16">
        <f t="shared" si="18"/>
        <v>0</v>
      </c>
      <c r="BI63" s="13">
        <f t="shared" si="19"/>
        <v>0</v>
      </c>
    </row>
    <row r="64" spans="11:61" ht="15">
      <c r="K64" s="17">
        <f t="shared" si="20"/>
        <v>0</v>
      </c>
      <c r="L64" s="11"/>
      <c r="M64" s="18">
        <f t="shared" si="21"/>
        <v>0</v>
      </c>
      <c r="AC64" s="13">
        <f t="shared" si="22"/>
        <v>0</v>
      </c>
      <c r="BG64" s="10"/>
      <c r="BH64" s="16">
        <f t="shared" si="18"/>
        <v>0</v>
      </c>
      <c r="BI64" s="13">
        <f t="shared" si="19"/>
        <v>0</v>
      </c>
    </row>
    <row r="65" spans="11:61" ht="15">
      <c r="K65" s="17">
        <f t="shared" si="20"/>
        <v>0</v>
      </c>
      <c r="L65" s="11"/>
      <c r="M65" s="18">
        <f t="shared" si="21"/>
        <v>0</v>
      </c>
      <c r="AC65" s="13">
        <f t="shared" si="22"/>
        <v>0</v>
      </c>
      <c r="BG65" s="10"/>
      <c r="BH65" s="16">
        <f t="shared" si="18"/>
        <v>0</v>
      </c>
      <c r="BI65" s="13">
        <f t="shared" si="19"/>
        <v>0</v>
      </c>
    </row>
    <row r="66" spans="11:61" ht="15">
      <c r="K66" s="17">
        <f t="shared" si="20"/>
        <v>0</v>
      </c>
      <c r="L66" s="11"/>
      <c r="M66" s="18">
        <f t="shared" si="21"/>
        <v>0</v>
      </c>
      <c r="AC66" s="13">
        <f t="shared" si="22"/>
        <v>0</v>
      </c>
      <c r="BG66" s="10"/>
      <c r="BH66" s="16">
        <f t="shared" si="18"/>
        <v>0</v>
      </c>
      <c r="BI66" s="13">
        <f t="shared" si="19"/>
        <v>0</v>
      </c>
    </row>
    <row r="67" spans="11:61" ht="15">
      <c r="K67" s="17">
        <f t="shared" si="20"/>
        <v>0</v>
      </c>
      <c r="L67" s="11"/>
      <c r="M67" s="18">
        <f t="shared" si="21"/>
        <v>0</v>
      </c>
      <c r="AC67" s="13">
        <f t="shared" si="22"/>
        <v>0</v>
      </c>
      <c r="BG67" s="10"/>
      <c r="BH67" s="16">
        <f t="shared" si="18"/>
        <v>0</v>
      </c>
      <c r="BI67" s="13">
        <f t="shared" si="19"/>
        <v>0</v>
      </c>
    </row>
    <row r="68" spans="29:61" ht="15">
      <c r="AC68" s="13">
        <f t="shared" si="22"/>
        <v>0</v>
      </c>
      <c r="BG68" s="10"/>
      <c r="BH68" s="16">
        <f t="shared" si="18"/>
        <v>0</v>
      </c>
      <c r="BI68" s="13">
        <f t="shared" si="19"/>
        <v>0</v>
      </c>
    </row>
    <row r="69" spans="29:61" ht="15">
      <c r="AC69" s="13">
        <f t="shared" si="22"/>
        <v>0</v>
      </c>
      <c r="BG69" s="10"/>
      <c r="BH69" s="16">
        <f t="shared" si="18"/>
        <v>0</v>
      </c>
      <c r="BI69" s="13">
        <f t="shared" si="19"/>
        <v>0</v>
      </c>
    </row>
    <row r="70" spans="29:59" ht="15">
      <c r="AC70" s="13">
        <f t="shared" si="22"/>
        <v>0</v>
      </c>
      <c r="BG70" s="10"/>
    </row>
    <row r="71" spans="29:59" ht="15">
      <c r="AC71" s="13">
        <f t="shared" si="22"/>
        <v>0</v>
      </c>
      <c r="BG71" s="10"/>
    </row>
    <row r="72" spans="29:59" ht="15">
      <c r="AC72" s="13">
        <f t="shared" si="22"/>
        <v>0</v>
      </c>
      <c r="BG72" s="10"/>
    </row>
    <row r="73" spans="29:59" ht="15">
      <c r="AC73" s="13">
        <f t="shared" si="22"/>
        <v>0</v>
      </c>
      <c r="BG73" s="10"/>
    </row>
    <row r="74" spans="29:59" ht="15">
      <c r="AC74" s="13">
        <f t="shared" si="22"/>
        <v>0</v>
      </c>
      <c r="BG74" s="10"/>
    </row>
    <row r="75" spans="29:59" ht="15">
      <c r="AC75" s="13">
        <f t="shared" si="22"/>
        <v>0</v>
      </c>
      <c r="BG75" s="10"/>
    </row>
    <row r="76" ht="15">
      <c r="BG76" s="10"/>
    </row>
    <row r="77" ht="15">
      <c r="BG77" s="10"/>
    </row>
    <row r="78" ht="15">
      <c r="BG78" s="10"/>
    </row>
    <row r="79" ht="15">
      <c r="BG79" s="10"/>
    </row>
    <row r="80" ht="15">
      <c r="BG80" s="10"/>
    </row>
    <row r="81" ht="15">
      <c r="BG81" s="10"/>
    </row>
    <row r="82" ht="15">
      <c r="BG82" s="10"/>
    </row>
    <row r="83" ht="15">
      <c r="BG83" s="10"/>
    </row>
    <row r="84" ht="15">
      <c r="BG84" s="10"/>
    </row>
    <row r="85" ht="15">
      <c r="BG85" s="10"/>
    </row>
    <row r="86" ht="15">
      <c r="BG86" s="10"/>
    </row>
    <row r="87" ht="15">
      <c r="BG87" s="10"/>
    </row>
    <row r="88" ht="15">
      <c r="BG88" s="10"/>
    </row>
    <row r="89" ht="15">
      <c r="BG89" s="10"/>
    </row>
    <row r="90" ht="15">
      <c r="BG90" s="10"/>
    </row>
    <row r="91" ht="15">
      <c r="BG91" s="10"/>
    </row>
    <row r="92" ht="15">
      <c r="BG92" s="10"/>
    </row>
    <row r="93" ht="15">
      <c r="BG93" s="10"/>
    </row>
    <row r="94" ht="15">
      <c r="BG94" s="10"/>
    </row>
    <row r="95" ht="15">
      <c r="BG95" s="10"/>
    </row>
    <row r="96" ht="15">
      <c r="BG96" s="10"/>
    </row>
    <row r="97" ht="15">
      <c r="BG97" s="10"/>
    </row>
    <row r="98" ht="15">
      <c r="BG98" s="10"/>
    </row>
    <row r="99" ht="15">
      <c r="BG99" s="10"/>
    </row>
    <row r="100" ht="15">
      <c r="BG100" s="10"/>
    </row>
    <row r="101" ht="15">
      <c r="BG101" s="10"/>
    </row>
    <row r="102" ht="15">
      <c r="BG102" s="10"/>
    </row>
    <row r="103" ht="15">
      <c r="BG103" s="10"/>
    </row>
    <row r="104" ht="15">
      <c r="BG104" s="10"/>
    </row>
    <row r="105" ht="15">
      <c r="BG105" s="10"/>
    </row>
    <row r="106" ht="15">
      <c r="BG106" s="10"/>
    </row>
    <row r="107" ht="15">
      <c r="BG107" s="10"/>
    </row>
    <row r="108" ht="15">
      <c r="BG108" s="10"/>
    </row>
    <row r="109" ht="15">
      <c r="BG109" s="10"/>
    </row>
    <row r="110" ht="15">
      <c r="BG110" s="10"/>
    </row>
    <row r="111" ht="15">
      <c r="BG111" s="10"/>
    </row>
    <row r="112" ht="15">
      <c r="BG112" s="10"/>
    </row>
    <row r="113" ht="15">
      <c r="BG113" s="10"/>
    </row>
    <row r="114" ht="15">
      <c r="BG114" s="10"/>
    </row>
    <row r="115" ht="15">
      <c r="BG115" s="10"/>
    </row>
    <row r="116" ht="15">
      <c r="BG116" s="10"/>
    </row>
    <row r="117" ht="15">
      <c r="BG117" s="10"/>
    </row>
    <row r="118" ht="15">
      <c r="BG118" s="10"/>
    </row>
    <row r="119" ht="15">
      <c r="BG119" s="10"/>
    </row>
    <row r="120" ht="15">
      <c r="BG120" s="10"/>
    </row>
    <row r="121" ht="15">
      <c r="BG121" s="10"/>
    </row>
    <row r="122" ht="15">
      <c r="BG122" s="10"/>
    </row>
    <row r="123" ht="15">
      <c r="BG123" s="10"/>
    </row>
    <row r="124" ht="15">
      <c r="BG124" s="10"/>
    </row>
    <row r="125" ht="15">
      <c r="BG125" s="10"/>
    </row>
    <row r="126" ht="15">
      <c r="BG126" s="10"/>
    </row>
    <row r="127" ht="15">
      <c r="BG127" s="10"/>
    </row>
    <row r="128" ht="15">
      <c r="BG128" s="10"/>
    </row>
    <row r="129" ht="15">
      <c r="BG129" s="10"/>
    </row>
    <row r="130" ht="15">
      <c r="BG130" s="10"/>
    </row>
    <row r="131" ht="15">
      <c r="BG131" s="10"/>
    </row>
    <row r="132" ht="15">
      <c r="BG132" s="10"/>
    </row>
    <row r="133" ht="15">
      <c r="BG133" s="10"/>
    </row>
    <row r="134" ht="15">
      <c r="BG134" s="10"/>
    </row>
    <row r="135" ht="15">
      <c r="BG135" s="10"/>
    </row>
    <row r="136" ht="15">
      <c r="BG136" s="10"/>
    </row>
    <row r="137" ht="15">
      <c r="BG137" s="10"/>
    </row>
    <row r="138" ht="15">
      <c r="BG138" s="10"/>
    </row>
    <row r="139" ht="15">
      <c r="BG139" s="10"/>
    </row>
    <row r="140" ht="15">
      <c r="BG140" s="10"/>
    </row>
    <row r="141" ht="15">
      <c r="BG141" s="10"/>
    </row>
    <row r="142" ht="15">
      <c r="BG142" s="10"/>
    </row>
    <row r="143" ht="15">
      <c r="BG143" s="10"/>
    </row>
    <row r="144" ht="15">
      <c r="BG144" s="10"/>
    </row>
    <row r="145" ht="15">
      <c r="BG145" s="10"/>
    </row>
    <row r="146" ht="15">
      <c r="BG146" s="10"/>
    </row>
    <row r="147" ht="15">
      <c r="BG147" s="10"/>
    </row>
    <row r="148" ht="15">
      <c r="BG148" s="10"/>
    </row>
    <row r="149" ht="15">
      <c r="BG149" s="10"/>
    </row>
    <row r="150" ht="15">
      <c r="BG150" s="10"/>
    </row>
    <row r="151" ht="15">
      <c r="BG151" s="10"/>
    </row>
    <row r="152" ht="15">
      <c r="BG152" s="10"/>
    </row>
    <row r="153" ht="15">
      <c r="BG153" s="10"/>
    </row>
    <row r="154" ht="15">
      <c r="BG154" s="10"/>
    </row>
    <row r="155" ht="15">
      <c r="BG155" s="10"/>
    </row>
    <row r="156" ht="15">
      <c r="BG156" s="10"/>
    </row>
    <row r="157" ht="15">
      <c r="BG157" s="10"/>
    </row>
    <row r="158" ht="15">
      <c r="BG158" s="10"/>
    </row>
    <row r="159" ht="15">
      <c r="BG159" s="10"/>
    </row>
    <row r="160" ht="15">
      <c r="BG160" s="10"/>
    </row>
    <row r="161" ht="15">
      <c r="BG161" s="10"/>
    </row>
    <row r="162" ht="15">
      <c r="BG162" s="10"/>
    </row>
    <row r="163" ht="15">
      <c r="BG163" s="10"/>
    </row>
    <row r="164" ht="15">
      <c r="BG164" s="10"/>
    </row>
    <row r="165" ht="15">
      <c r="BG165" s="10"/>
    </row>
    <row r="166" ht="15">
      <c r="BG166" s="10"/>
    </row>
    <row r="167" ht="15">
      <c r="BG167" s="10"/>
    </row>
    <row r="168" ht="15">
      <c r="BG168" s="10"/>
    </row>
    <row r="169" ht="15">
      <c r="BG169" s="10"/>
    </row>
    <row r="170" ht="15">
      <c r="BG170" s="10"/>
    </row>
    <row r="171" ht="15">
      <c r="BG171" s="10"/>
    </row>
    <row r="172" ht="15">
      <c r="BG172" s="10"/>
    </row>
    <row r="173" ht="15">
      <c r="BG173" s="10"/>
    </row>
    <row r="174" ht="15">
      <c r="BG174" s="10"/>
    </row>
    <row r="175" ht="15">
      <c r="BG175" s="10"/>
    </row>
    <row r="176" ht="15">
      <c r="BG176" s="10"/>
    </row>
    <row r="177" ht="15">
      <c r="BG177" s="10"/>
    </row>
    <row r="178" ht="15">
      <c r="BG178" s="10"/>
    </row>
    <row r="179" ht="15">
      <c r="BG179" s="10"/>
    </row>
    <row r="180" ht="15">
      <c r="BG180" s="10"/>
    </row>
    <row r="181" ht="15">
      <c r="BG181" s="10"/>
    </row>
    <row r="182" ht="15">
      <c r="BG182" s="10"/>
    </row>
    <row r="183" ht="15">
      <c r="BG183" s="10"/>
    </row>
    <row r="184" ht="15">
      <c r="BG184" s="10"/>
    </row>
    <row r="185" ht="15">
      <c r="BG185" s="10"/>
    </row>
    <row r="186" ht="15">
      <c r="BG186" s="10"/>
    </row>
    <row r="187" ht="15">
      <c r="BG187" s="10"/>
    </row>
    <row r="188" ht="15">
      <c r="BG188" s="10"/>
    </row>
    <row r="189" ht="15">
      <c r="BG189" s="10"/>
    </row>
    <row r="190" ht="15">
      <c r="BG190" s="10"/>
    </row>
    <row r="191" ht="15">
      <c r="BG191" s="10"/>
    </row>
    <row r="192" ht="15">
      <c r="BG192" s="10"/>
    </row>
    <row r="193" ht="15">
      <c r="BG193" s="10"/>
    </row>
    <row r="194" ht="15">
      <c r="BG194" s="10"/>
    </row>
    <row r="195" ht="15">
      <c r="BG195" s="10"/>
    </row>
    <row r="196" ht="15">
      <c r="BG196" s="10"/>
    </row>
    <row r="197" ht="15">
      <c r="BG197" s="10"/>
    </row>
    <row r="198" ht="15">
      <c r="BG198" s="10"/>
    </row>
    <row r="199" ht="15">
      <c r="BG199" s="10"/>
    </row>
    <row r="200" ht="15">
      <c r="BG200" s="10"/>
    </row>
    <row r="201" ht="15">
      <c r="BG201" s="10"/>
    </row>
    <row r="202" ht="15">
      <c r="BG202" s="10"/>
    </row>
    <row r="203" ht="15">
      <c r="BG203" s="10"/>
    </row>
    <row r="204" ht="15">
      <c r="BG204" s="10"/>
    </row>
    <row r="205" ht="15">
      <c r="BG205" s="10"/>
    </row>
    <row r="206" ht="15">
      <c r="BG206" s="10"/>
    </row>
    <row r="207" ht="15">
      <c r="BG207" s="10"/>
    </row>
    <row r="208" ht="15">
      <c r="BG208" s="10"/>
    </row>
    <row r="209" ht="15">
      <c r="BG209" s="10"/>
    </row>
    <row r="210" ht="15">
      <c r="BG210" s="10"/>
    </row>
    <row r="211" ht="15">
      <c r="BG211" s="10"/>
    </row>
    <row r="212" ht="15">
      <c r="BG212" s="10"/>
    </row>
    <row r="213" ht="15">
      <c r="BG213" s="10"/>
    </row>
    <row r="214" ht="15">
      <c r="BG214" s="10"/>
    </row>
    <row r="215" ht="15">
      <c r="BG215" s="10"/>
    </row>
    <row r="216" ht="15">
      <c r="BG216" s="10"/>
    </row>
    <row r="217" ht="15">
      <c r="BG217" s="10"/>
    </row>
    <row r="218" ht="15">
      <c r="BG218" s="10"/>
    </row>
    <row r="219" ht="15">
      <c r="BG219" s="10"/>
    </row>
    <row r="220" ht="15">
      <c r="BG220" s="10"/>
    </row>
    <row r="221" ht="15">
      <c r="BG221" s="10"/>
    </row>
    <row r="222" ht="15">
      <c r="BG222" s="10"/>
    </row>
    <row r="223" ht="15">
      <c r="BG223" s="10"/>
    </row>
    <row r="224" ht="15">
      <c r="BG224" s="10"/>
    </row>
    <row r="225" ht="15">
      <c r="BG225" s="10"/>
    </row>
    <row r="226" ht="15">
      <c r="BG226" s="10"/>
    </row>
    <row r="227" ht="15">
      <c r="BG227" s="10"/>
    </row>
    <row r="228" ht="15">
      <c r="BG228" s="10"/>
    </row>
    <row r="229" ht="15">
      <c r="BG229" s="10"/>
    </row>
    <row r="230" ht="15">
      <c r="BG230" s="10"/>
    </row>
    <row r="231" ht="15">
      <c r="BG231" s="10"/>
    </row>
    <row r="232" ht="15">
      <c r="BG232" s="10"/>
    </row>
    <row r="233" ht="15">
      <c r="BG233" s="10"/>
    </row>
    <row r="234" ht="15">
      <c r="BG234" s="10"/>
    </row>
    <row r="235" ht="15">
      <c r="BG235" s="10"/>
    </row>
    <row r="236" ht="15">
      <c r="BG236" s="10"/>
    </row>
    <row r="237" ht="15">
      <c r="BG237" s="10"/>
    </row>
    <row r="238" ht="15">
      <c r="BG238" s="10"/>
    </row>
    <row r="239" ht="15">
      <c r="BG239" s="10"/>
    </row>
    <row r="240" ht="15">
      <c r="BG240" s="10"/>
    </row>
    <row r="241" ht="15">
      <c r="BG241" s="10"/>
    </row>
    <row r="242" ht="15">
      <c r="BG242" s="10"/>
    </row>
    <row r="243" ht="15">
      <c r="BG243" s="10"/>
    </row>
    <row r="244" ht="15">
      <c r="BG244" s="10"/>
    </row>
    <row r="245" ht="15">
      <c r="BG245" s="10"/>
    </row>
    <row r="246" ht="15">
      <c r="BG246" s="10"/>
    </row>
    <row r="247" ht="15">
      <c r="BG247" s="10"/>
    </row>
    <row r="248" ht="15">
      <c r="BG248" s="10"/>
    </row>
    <row r="249" ht="15">
      <c r="BG249" s="10"/>
    </row>
    <row r="250" ht="15">
      <c r="BG250" s="10"/>
    </row>
    <row r="251" ht="15">
      <c r="BG251" s="10"/>
    </row>
    <row r="252" ht="15">
      <c r="BG252" s="10"/>
    </row>
    <row r="253" ht="15">
      <c r="BG253" s="10"/>
    </row>
    <row r="254" ht="15">
      <c r="BG254" s="10"/>
    </row>
    <row r="255" ht="15">
      <c r="BG255" s="10"/>
    </row>
    <row r="256" ht="15">
      <c r="BG256" s="10"/>
    </row>
    <row r="257" ht="15">
      <c r="BG257" s="10"/>
    </row>
    <row r="258" ht="15">
      <c r="BG258" s="10"/>
    </row>
    <row r="259" ht="15">
      <c r="BG259" s="10"/>
    </row>
    <row r="260" ht="15">
      <c r="BG260" s="10"/>
    </row>
    <row r="261" ht="15">
      <c r="BG261" s="10"/>
    </row>
    <row r="262" ht="15">
      <c r="BG262" s="10"/>
    </row>
    <row r="263" ht="15">
      <c r="BG263" s="10"/>
    </row>
    <row r="264" ht="15">
      <c r="BG264" s="10"/>
    </row>
    <row r="265" ht="15">
      <c r="BG265" s="10"/>
    </row>
    <row r="266" ht="15">
      <c r="BG266" s="10"/>
    </row>
    <row r="267" ht="15">
      <c r="BG267" s="10"/>
    </row>
    <row r="268" ht="15">
      <c r="BG268" s="10"/>
    </row>
    <row r="269" ht="15">
      <c r="BG269" s="10"/>
    </row>
    <row r="270" ht="15">
      <c r="BG270" s="10"/>
    </row>
    <row r="271" ht="15">
      <c r="BG271" s="10"/>
    </row>
    <row r="272" ht="15">
      <c r="BG272" s="10"/>
    </row>
    <row r="273" ht="15">
      <c r="BG273" s="10"/>
    </row>
    <row r="274" ht="15">
      <c r="BG274" s="10"/>
    </row>
    <row r="275" ht="15">
      <c r="BG275" s="10"/>
    </row>
    <row r="276" ht="15">
      <c r="BG276" s="10"/>
    </row>
    <row r="277" ht="15">
      <c r="BG277" s="10"/>
    </row>
    <row r="278" ht="15">
      <c r="BG278" s="10"/>
    </row>
    <row r="279" ht="15">
      <c r="BG279" s="10"/>
    </row>
    <row r="280" ht="15">
      <c r="BG280" s="10"/>
    </row>
    <row r="281" ht="15">
      <c r="BG281" s="10"/>
    </row>
    <row r="282" ht="15">
      <c r="BG282" s="10"/>
    </row>
    <row r="283" ht="15">
      <c r="BG283" s="10"/>
    </row>
    <row r="284" ht="15">
      <c r="BG284" s="10"/>
    </row>
    <row r="285" ht="15">
      <c r="BG285" s="10"/>
    </row>
    <row r="286" ht="15">
      <c r="BG286" s="10"/>
    </row>
    <row r="287" ht="15">
      <c r="BG287" s="10"/>
    </row>
    <row r="288" ht="15">
      <c r="BG288" s="10"/>
    </row>
    <row r="289" ht="15">
      <c r="BG289" s="10"/>
    </row>
    <row r="290" ht="15">
      <c r="BG290" s="10"/>
    </row>
    <row r="291" ht="15">
      <c r="BG291" s="10"/>
    </row>
    <row r="292" ht="15">
      <c r="BG292" s="10"/>
    </row>
    <row r="293" ht="15">
      <c r="BG293" s="10"/>
    </row>
    <row r="294" ht="15">
      <c r="BG294" s="10"/>
    </row>
    <row r="295" ht="15">
      <c r="BG295" s="10"/>
    </row>
    <row r="296" ht="15">
      <c r="BG296" s="10"/>
    </row>
    <row r="297" ht="15">
      <c r="BG297" s="10"/>
    </row>
    <row r="298" ht="15">
      <c r="BG298" s="10"/>
    </row>
    <row r="299" ht="15">
      <c r="BG299" s="10"/>
    </row>
    <row r="300" ht="15">
      <c r="BG300" s="10"/>
    </row>
    <row r="301" ht="15">
      <c r="BG301" s="10"/>
    </row>
    <row r="302" ht="15">
      <c r="BG302" s="10"/>
    </row>
    <row r="303" ht="15">
      <c r="BG303" s="10"/>
    </row>
    <row r="304" ht="15">
      <c r="BG304" s="10"/>
    </row>
    <row r="305" ht="15">
      <c r="BG305" s="10"/>
    </row>
    <row r="306" ht="15">
      <c r="BG306" s="10"/>
    </row>
    <row r="307" ht="15">
      <c r="BG307" s="10"/>
    </row>
    <row r="308" ht="15">
      <c r="BG308" s="10"/>
    </row>
    <row r="309" ht="15">
      <c r="BG309" s="10"/>
    </row>
    <row r="310" ht="15">
      <c r="BG310" s="10"/>
    </row>
    <row r="311" ht="15">
      <c r="BG311" s="10"/>
    </row>
    <row r="312" ht="15">
      <c r="BG312" s="10"/>
    </row>
    <row r="313" ht="15">
      <c r="BG313" s="10"/>
    </row>
    <row r="314" ht="15">
      <c r="BG314" s="10"/>
    </row>
    <row r="315" ht="15">
      <c r="BG315" s="10"/>
    </row>
    <row r="316" ht="15">
      <c r="BG316" s="10"/>
    </row>
    <row r="317" ht="15">
      <c r="BG317" s="10"/>
    </row>
    <row r="318" ht="15">
      <c r="BG318" s="10"/>
    </row>
    <row r="319" ht="15">
      <c r="BG319" s="10"/>
    </row>
    <row r="320" ht="15">
      <c r="BG320" s="10"/>
    </row>
    <row r="321" ht="15">
      <c r="BG321" s="10"/>
    </row>
    <row r="322" ht="15">
      <c r="BG322" s="10"/>
    </row>
    <row r="323" ht="15">
      <c r="BG323" s="10"/>
    </row>
    <row r="324" ht="15">
      <c r="BG324" s="10"/>
    </row>
    <row r="325" ht="15">
      <c r="BG325" s="10"/>
    </row>
    <row r="326" ht="15">
      <c r="BG326" s="10"/>
    </row>
    <row r="327" ht="15">
      <c r="BG327" s="10"/>
    </row>
    <row r="328" ht="15">
      <c r="BG328" s="10"/>
    </row>
    <row r="329" ht="15">
      <c r="BG329" s="10"/>
    </row>
    <row r="330" ht="15">
      <c r="BG330" s="10"/>
    </row>
    <row r="331" ht="15">
      <c r="BG331" s="10"/>
    </row>
    <row r="332" ht="15">
      <c r="BG332" s="10"/>
    </row>
    <row r="333" ht="15">
      <c r="BG333" s="10"/>
    </row>
    <row r="334" ht="15">
      <c r="BG334" s="10"/>
    </row>
    <row r="335" ht="15">
      <c r="BG335" s="10"/>
    </row>
    <row r="336" ht="15">
      <c r="BG336" s="10"/>
    </row>
    <row r="337" ht="15">
      <c r="BG337" s="10"/>
    </row>
    <row r="338" ht="15">
      <c r="BG338" s="10"/>
    </row>
    <row r="339" ht="15">
      <c r="BG339" s="10"/>
    </row>
    <row r="340" ht="15">
      <c r="BG340" s="10"/>
    </row>
    <row r="341" ht="15">
      <c r="BG341" s="10"/>
    </row>
    <row r="342" ht="15">
      <c r="BG342" s="10"/>
    </row>
    <row r="343" ht="15">
      <c r="BG343" s="10"/>
    </row>
    <row r="344" ht="15">
      <c r="BG344" s="10"/>
    </row>
    <row r="345" ht="15">
      <c r="BG345" s="10"/>
    </row>
    <row r="346" ht="15">
      <c r="BG346" s="10"/>
    </row>
    <row r="347" ht="15">
      <c r="BG347" s="10"/>
    </row>
    <row r="348" ht="15">
      <c r="BG348" s="10"/>
    </row>
    <row r="349" ht="15">
      <c r="BG349" s="10"/>
    </row>
    <row r="350" ht="15">
      <c r="BG350" s="10"/>
    </row>
    <row r="351" ht="15">
      <c r="BG351" s="10"/>
    </row>
    <row r="352" ht="15">
      <c r="BG352" s="10"/>
    </row>
    <row r="353" ht="15">
      <c r="BG353" s="10"/>
    </row>
    <row r="354" ht="15">
      <c r="BG354" s="10"/>
    </row>
    <row r="355" ht="15">
      <c r="BG355" s="10"/>
    </row>
    <row r="356" ht="15">
      <c r="BG356" s="10"/>
    </row>
    <row r="357" ht="15">
      <c r="BG357" s="10"/>
    </row>
    <row r="358" ht="15">
      <c r="BG358" s="10"/>
    </row>
    <row r="359" ht="15">
      <c r="BG359" s="10"/>
    </row>
    <row r="360" ht="15">
      <c r="BG360" s="10"/>
    </row>
    <row r="361" ht="15">
      <c r="BG361" s="10"/>
    </row>
    <row r="362" ht="15">
      <c r="BG362" s="10"/>
    </row>
    <row r="363" ht="15">
      <c r="BG363" s="10"/>
    </row>
    <row r="364" ht="15">
      <c r="BG364" s="10"/>
    </row>
    <row r="365" ht="15">
      <c r="BG365" s="10"/>
    </row>
    <row r="366" ht="15">
      <c r="BG366" s="10"/>
    </row>
    <row r="367" ht="15">
      <c r="BG367" s="10"/>
    </row>
    <row r="368" ht="15">
      <c r="BG368" s="10"/>
    </row>
    <row r="369" ht="15">
      <c r="BG369" s="10"/>
    </row>
    <row r="370" ht="15">
      <c r="BG370" s="10"/>
    </row>
    <row r="371" ht="15">
      <c r="BG371" s="10"/>
    </row>
    <row r="372" ht="15">
      <c r="BG372" s="10"/>
    </row>
    <row r="373" ht="15">
      <c r="BG373" s="10"/>
    </row>
    <row r="374" ht="15">
      <c r="BG374" s="10"/>
    </row>
    <row r="375" ht="15">
      <c r="BG375" s="10"/>
    </row>
    <row r="376" ht="15">
      <c r="BG376" s="10"/>
    </row>
    <row r="377" ht="15">
      <c r="BG377" s="10"/>
    </row>
    <row r="378" ht="15">
      <c r="BG378" s="10"/>
    </row>
    <row r="379" ht="15">
      <c r="BG379" s="10"/>
    </row>
    <row r="380" ht="15">
      <c r="BG380" s="10"/>
    </row>
    <row r="381" ht="15">
      <c r="BG381" s="10"/>
    </row>
    <row r="382" ht="15">
      <c r="BG382" s="10"/>
    </row>
    <row r="383" ht="15">
      <c r="BG383" s="10"/>
    </row>
    <row r="384" ht="15">
      <c r="BG384" s="10"/>
    </row>
    <row r="385" ht="15">
      <c r="BG385" s="10"/>
    </row>
    <row r="386" ht="15">
      <c r="BG386" s="10"/>
    </row>
    <row r="387" ht="15">
      <c r="BG387" s="10"/>
    </row>
    <row r="388" ht="15">
      <c r="BG388" s="10"/>
    </row>
    <row r="389" ht="15">
      <c r="BG389" s="10"/>
    </row>
    <row r="390" ht="15">
      <c r="BG390" s="10"/>
    </row>
    <row r="391" ht="15">
      <c r="BG391" s="10"/>
    </row>
    <row r="392" ht="15">
      <c r="BG392" s="10"/>
    </row>
    <row r="393" ht="15">
      <c r="BG393" s="10"/>
    </row>
    <row r="394" ht="15">
      <c r="BG394" s="10"/>
    </row>
    <row r="395" ht="15">
      <c r="BG395" s="10"/>
    </row>
    <row r="396" ht="15">
      <c r="BG396" s="10"/>
    </row>
    <row r="397" ht="15">
      <c r="BG397" s="10"/>
    </row>
    <row r="398" ht="15">
      <c r="BG398" s="10"/>
    </row>
    <row r="399" ht="15">
      <c r="BG399" s="10"/>
    </row>
    <row r="400" ht="15">
      <c r="BG400" s="10"/>
    </row>
    <row r="401" ht="15">
      <c r="BG401" s="10"/>
    </row>
    <row r="402" ht="15">
      <c r="BG402" s="10"/>
    </row>
    <row r="403" ht="15">
      <c r="BG403" s="10"/>
    </row>
    <row r="404" ht="15">
      <c r="BG404" s="10"/>
    </row>
    <row r="405" ht="15">
      <c r="BG405" s="10"/>
    </row>
    <row r="406" ht="15">
      <c r="BG406" s="10"/>
    </row>
    <row r="407" ht="15">
      <c r="BG407" s="10"/>
    </row>
    <row r="408" ht="15">
      <c r="BG408" s="10"/>
    </row>
    <row r="409" ht="15">
      <c r="BG409" s="10"/>
    </row>
    <row r="410" ht="15">
      <c r="BG410" s="10"/>
    </row>
    <row r="411" ht="15">
      <c r="BG411" s="10"/>
    </row>
    <row r="412" ht="15">
      <c r="BG412" s="10"/>
    </row>
    <row r="413" ht="15">
      <c r="BG413" s="10"/>
    </row>
    <row r="414" ht="15">
      <c r="BG414" s="10"/>
    </row>
    <row r="415" ht="15">
      <c r="BG415" s="10"/>
    </row>
    <row r="416" ht="15">
      <c r="BG416" s="10"/>
    </row>
    <row r="417" ht="15">
      <c r="BG417" s="10"/>
    </row>
    <row r="418" ht="15">
      <c r="BG418" s="10"/>
    </row>
    <row r="419" ht="15">
      <c r="BG419" s="10"/>
    </row>
    <row r="420" ht="15">
      <c r="BG420" s="10"/>
    </row>
    <row r="421" ht="15">
      <c r="BG421" s="10"/>
    </row>
    <row r="422" ht="15">
      <c r="BG422" s="10"/>
    </row>
    <row r="423" ht="15">
      <c r="BG423" s="10"/>
    </row>
    <row r="424" ht="15">
      <c r="BG424" s="10"/>
    </row>
    <row r="425" ht="15">
      <c r="BG425" s="10"/>
    </row>
    <row r="426" ht="15">
      <c r="BG426" s="10"/>
    </row>
    <row r="427" ht="15">
      <c r="BG427" s="10"/>
    </row>
    <row r="428" ht="15">
      <c r="BG428" s="10"/>
    </row>
    <row r="429" ht="15">
      <c r="BG429" s="10"/>
    </row>
    <row r="430" ht="15">
      <c r="BG430" s="10"/>
    </row>
    <row r="431" ht="15">
      <c r="BG431" s="10"/>
    </row>
    <row r="432" ht="15">
      <c r="BG432" s="10"/>
    </row>
    <row r="433" ht="15">
      <c r="BG433" s="10"/>
    </row>
    <row r="434" ht="15">
      <c r="BG434" s="10"/>
    </row>
    <row r="435" ht="15">
      <c r="BG435" s="10"/>
    </row>
    <row r="436" ht="15">
      <c r="BG436" s="10"/>
    </row>
    <row r="437" ht="15">
      <c r="BG437" s="10"/>
    </row>
    <row r="438" ht="15">
      <c r="BG438" s="10"/>
    </row>
    <row r="439" ht="15">
      <c r="BG439" s="10"/>
    </row>
    <row r="440" ht="15">
      <c r="BG440" s="10"/>
    </row>
    <row r="441" ht="15">
      <c r="BG441" s="10"/>
    </row>
    <row r="442" ht="15">
      <c r="BG442" s="10"/>
    </row>
    <row r="443" ht="15">
      <c r="BG443" s="10"/>
    </row>
    <row r="444" ht="15">
      <c r="BG444" s="10"/>
    </row>
    <row r="445" ht="15">
      <c r="BG445" s="10"/>
    </row>
    <row r="446" ht="15">
      <c r="BG446" s="10"/>
    </row>
    <row r="447" ht="15">
      <c r="BG447" s="10"/>
    </row>
    <row r="448" ht="15">
      <c r="BG448" s="10"/>
    </row>
    <row r="449" ht="15">
      <c r="BG449" s="10"/>
    </row>
    <row r="450" ht="15">
      <c r="BG450" s="10"/>
    </row>
    <row r="451" ht="15">
      <c r="BG451" s="10"/>
    </row>
    <row r="452" ht="15">
      <c r="BG452" s="10"/>
    </row>
    <row r="453" ht="15">
      <c r="BG453" s="10"/>
    </row>
    <row r="454" ht="15">
      <c r="BG454" s="10"/>
    </row>
    <row r="455" ht="15">
      <c r="BG455" s="10"/>
    </row>
    <row r="456" ht="15">
      <c r="BG456" s="10"/>
    </row>
    <row r="457" ht="15">
      <c r="BG457" s="10"/>
    </row>
    <row r="458" ht="15">
      <c r="BG458" s="10"/>
    </row>
    <row r="459" ht="15">
      <c r="BG459" s="10"/>
    </row>
    <row r="460" ht="15">
      <c r="BG460" s="10"/>
    </row>
    <row r="461" ht="15">
      <c r="BG461" s="10"/>
    </row>
    <row r="462" ht="15">
      <c r="BG462" s="10"/>
    </row>
    <row r="463" ht="15">
      <c r="BG463" s="10"/>
    </row>
    <row r="464" ht="15">
      <c r="BG464" s="10"/>
    </row>
    <row r="465" ht="15">
      <c r="BG465" s="10"/>
    </row>
    <row r="466" ht="15">
      <c r="BG466" s="10"/>
    </row>
    <row r="467" ht="15">
      <c r="BG467" s="10"/>
    </row>
    <row r="468" ht="15">
      <c r="BG468" s="10"/>
    </row>
    <row r="469" ht="15">
      <c r="BG469" s="10"/>
    </row>
    <row r="470" ht="15">
      <c r="BG470" s="10"/>
    </row>
    <row r="471" ht="15">
      <c r="BG471" s="10"/>
    </row>
    <row r="472" ht="15">
      <c r="BG472" s="10"/>
    </row>
    <row r="473" ht="15">
      <c r="BG473" s="10"/>
    </row>
    <row r="474" ht="15">
      <c r="BG474" s="10"/>
    </row>
    <row r="475" ht="15">
      <c r="BG475" s="10"/>
    </row>
    <row r="476" ht="15">
      <c r="BG476" s="10"/>
    </row>
    <row r="477" ht="15">
      <c r="BG477" s="10"/>
    </row>
    <row r="478" ht="15">
      <c r="BG478" s="10"/>
    </row>
    <row r="479" ht="15">
      <c r="BG479" s="10"/>
    </row>
    <row r="480" ht="15">
      <c r="BG480" s="10"/>
    </row>
    <row r="481" ht="15">
      <c r="BG481" s="10"/>
    </row>
    <row r="482" ht="15">
      <c r="BG482" s="10"/>
    </row>
    <row r="483" ht="15">
      <c r="BG483" s="10"/>
    </row>
    <row r="484" ht="15">
      <c r="BG484" s="10"/>
    </row>
    <row r="485" ht="15">
      <c r="BG485" s="10"/>
    </row>
    <row r="486" ht="15">
      <c r="BG486" s="10"/>
    </row>
    <row r="487" ht="15">
      <c r="BG487" s="10"/>
    </row>
    <row r="488" ht="15">
      <c r="BG488" s="10"/>
    </row>
    <row r="489" ht="15">
      <c r="BG489" s="10"/>
    </row>
    <row r="490" ht="15">
      <c r="BG490" s="10"/>
    </row>
    <row r="491" ht="15">
      <c r="BG491" s="10"/>
    </row>
    <row r="492" ht="15">
      <c r="BG492" s="10"/>
    </row>
    <row r="493" ht="15">
      <c r="BG493" s="10"/>
    </row>
    <row r="494" ht="15">
      <c r="BG494" s="10"/>
    </row>
    <row r="495" ht="15">
      <c r="BG495" s="10"/>
    </row>
    <row r="496" ht="15">
      <c r="BG496" s="10"/>
    </row>
    <row r="497" ht="15">
      <c r="BG497" s="10"/>
    </row>
    <row r="498" ht="15">
      <c r="BG498" s="10"/>
    </row>
    <row r="499" ht="15">
      <c r="BG499" s="10"/>
    </row>
    <row r="500" ht="15">
      <c r="BG500" s="10"/>
    </row>
    <row r="501" ht="15">
      <c r="BG501" s="10"/>
    </row>
    <row r="502" ht="15">
      <c r="BG502" s="10"/>
    </row>
    <row r="503" ht="15">
      <c r="BG503" s="10"/>
    </row>
    <row r="504" ht="15">
      <c r="BG504" s="10"/>
    </row>
    <row r="505" ht="15">
      <c r="BG505" s="10"/>
    </row>
    <row r="506" ht="15">
      <c r="BG506" s="10"/>
    </row>
    <row r="507" ht="15">
      <c r="BG507" s="10"/>
    </row>
    <row r="508" ht="15">
      <c r="BG508" s="10"/>
    </row>
    <row r="509" ht="15">
      <c r="BG509" s="10"/>
    </row>
    <row r="510" ht="15">
      <c r="BG510" s="10"/>
    </row>
    <row r="511" ht="15">
      <c r="BG511" s="10"/>
    </row>
    <row r="512" ht="15">
      <c r="BG512" s="10"/>
    </row>
    <row r="513" ht="15">
      <c r="BG513" s="10"/>
    </row>
    <row r="514" ht="15">
      <c r="BG514" s="10"/>
    </row>
    <row r="515" ht="15">
      <c r="BG515" s="10"/>
    </row>
    <row r="516" ht="15">
      <c r="BG516" s="10"/>
    </row>
    <row r="517" ht="15">
      <c r="BG517" s="10"/>
    </row>
    <row r="518" ht="15">
      <c r="BG518" s="10"/>
    </row>
    <row r="519" ht="15">
      <c r="BG519" s="10"/>
    </row>
    <row r="520" ht="15">
      <c r="BG520" s="10"/>
    </row>
    <row r="521" ht="15">
      <c r="BG521" s="10"/>
    </row>
    <row r="522" ht="15">
      <c r="BG522" s="10"/>
    </row>
    <row r="523" ht="15">
      <c r="BG523" s="10"/>
    </row>
    <row r="524" ht="15">
      <c r="BG524" s="10"/>
    </row>
    <row r="525" ht="15">
      <c r="BG525" s="10"/>
    </row>
    <row r="526" ht="15">
      <c r="BG526" s="10"/>
    </row>
    <row r="527" ht="15">
      <c r="BG527" s="10"/>
    </row>
    <row r="528" ht="15">
      <c r="BG528" s="10"/>
    </row>
    <row r="529" ht="15">
      <c r="BG529" s="10"/>
    </row>
    <row r="530" ht="15">
      <c r="BG530" s="10"/>
    </row>
    <row r="531" ht="15">
      <c r="BG531" s="10"/>
    </row>
    <row r="532" ht="15">
      <c r="BG532" s="10"/>
    </row>
    <row r="533" ht="15">
      <c r="BG533" s="10"/>
    </row>
    <row r="534" ht="15">
      <c r="BG534" s="10"/>
    </row>
    <row r="535" ht="15">
      <c r="BG535" s="10"/>
    </row>
    <row r="536" ht="15">
      <c r="BG536" s="10"/>
    </row>
    <row r="537" ht="15">
      <c r="BG537" s="10"/>
    </row>
    <row r="538" ht="15">
      <c r="BG538" s="10"/>
    </row>
    <row r="539" ht="15">
      <c r="BG539" s="10"/>
    </row>
    <row r="540" ht="15">
      <c r="BG540" s="10"/>
    </row>
    <row r="541" ht="15">
      <c r="BG541" s="10"/>
    </row>
    <row r="542" ht="15">
      <c r="BG542" s="10"/>
    </row>
    <row r="543" ht="15">
      <c r="BG543" s="10"/>
    </row>
    <row r="544" ht="15">
      <c r="BG544" s="10"/>
    </row>
    <row r="545" ht="15">
      <c r="BG545" s="10"/>
    </row>
    <row r="546" ht="15">
      <c r="BG546" s="10"/>
    </row>
    <row r="547" ht="15">
      <c r="BG547" s="10"/>
    </row>
    <row r="548" ht="15">
      <c r="BG548" s="10"/>
    </row>
    <row r="549" ht="15">
      <c r="BG549" s="10"/>
    </row>
    <row r="550" ht="15">
      <c r="BG550" s="10"/>
    </row>
    <row r="551" ht="15">
      <c r="BG551" s="10"/>
    </row>
    <row r="552" ht="15">
      <c r="BG552" s="10"/>
    </row>
    <row r="553" ht="15">
      <c r="BG553" s="10"/>
    </row>
    <row r="554" ht="15">
      <c r="BG554" s="10"/>
    </row>
    <row r="555" ht="15">
      <c r="BG555" s="10"/>
    </row>
    <row r="556" ht="15">
      <c r="BG556" s="10"/>
    </row>
    <row r="557" ht="15">
      <c r="BG557" s="10"/>
    </row>
    <row r="558" ht="15">
      <c r="BG558" s="10"/>
    </row>
    <row r="559" ht="15">
      <c r="BG559" s="10"/>
    </row>
    <row r="560" ht="15">
      <c r="BG560" s="10"/>
    </row>
    <row r="561" ht="15">
      <c r="BG561" s="10"/>
    </row>
    <row r="562" ht="15">
      <c r="BG562" s="10"/>
    </row>
    <row r="563" ht="15">
      <c r="BG563" s="10"/>
    </row>
    <row r="564" ht="15">
      <c r="BG564" s="10"/>
    </row>
    <row r="565" ht="15">
      <c r="BG565" s="10"/>
    </row>
    <row r="566" ht="15">
      <c r="BG566" s="10"/>
    </row>
    <row r="567" ht="15">
      <c r="BG567" s="10"/>
    </row>
    <row r="568" ht="15">
      <c r="BG568" s="10"/>
    </row>
    <row r="569" ht="15">
      <c r="BG569" s="10"/>
    </row>
    <row r="570" ht="15">
      <c r="BG570" s="10"/>
    </row>
    <row r="571" ht="15">
      <c r="BG571" s="10"/>
    </row>
    <row r="572" ht="15">
      <c r="BG572" s="10"/>
    </row>
    <row r="573" ht="15">
      <c r="BG573" s="10"/>
    </row>
  </sheetData>
  <sheetProtection/>
  <mergeCells count="3">
    <mergeCell ref="A1:T1"/>
    <mergeCell ref="AR1:BJ1"/>
    <mergeCell ref="U1:AQ1"/>
  </mergeCells>
  <printOptions gridLines="1" horizontalCentered="1"/>
  <pageMargins left="0.15748031496062992" right="0.2755905511811024" top="0.4330708661417323" bottom="0.2755905511811024" header="0.2362204724409449" footer="0.15748031496062992"/>
  <pageSetup horizontalDpi="600" verticalDpi="600" orientation="landscape" paperSize="5" scale="59" r:id="rId1"/>
  <rowBreaks count="2" manualBreakCount="2">
    <brk id="31" max="61" man="1"/>
    <brk id="52" max="61" man="1"/>
  </rowBreaks>
  <colBreaks count="2" manualBreakCount="2">
    <brk id="20" max="219" man="1"/>
    <brk id="43" max="2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ubi</dc:creator>
  <cp:keywords/>
  <dc:description/>
  <cp:lastModifiedBy>hcl</cp:lastModifiedBy>
  <cp:lastPrinted>2015-06-23T05:49:42Z</cp:lastPrinted>
  <dcterms:created xsi:type="dcterms:W3CDTF">2009-11-17T06:18:23Z</dcterms:created>
  <dcterms:modified xsi:type="dcterms:W3CDTF">2015-06-29T10:37:49Z</dcterms:modified>
  <cp:category/>
  <cp:version/>
  <cp:contentType/>
  <cp:contentStatus/>
</cp:coreProperties>
</file>